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32760" windowWidth="9705" windowHeight="4275" tabRatio="913" firstSheet="3" activeTab="3"/>
  </bookViews>
  <sheets>
    <sheet name="RMOS" sheetId="1" state="hidden" r:id="rId1"/>
    <sheet name="STATE ALLOCATION" sheetId="2" state="hidden" r:id="rId2"/>
    <sheet name="FEDERAL ALLOCATION" sheetId="3" state="hidden" r:id="rId3"/>
    <sheet name="Adjust" sheetId="4" r:id="rId4"/>
  </sheets>
  <definedNames>
    <definedName name="__DemandLoad">TRUE</definedName>
    <definedName name="_Fill" hidden="1">#REF!</definedName>
    <definedName name="92GSI">#REF!</definedName>
    <definedName name="ABEN">#REF!</definedName>
    <definedName name="ACwvu.ALLOCATE." localSheetId="2" hidden="1">'FEDERAL ALLOCATION'!$A$1:$L$22</definedName>
    <definedName name="ACwvu.ALLOCATE." localSheetId="1" hidden="1">'STATE ALLOCATION'!$A$1:$O$22</definedName>
    <definedName name="ACwvu.FULL._.VIEW." localSheetId="0" hidden="1">'RMOS'!$C$53</definedName>
    <definedName name="ACwvu.GRANTS." localSheetId="0" hidden="1">'RMOS'!$A$1:$N$70</definedName>
    <definedName name="ACwvu.OPERATING." localSheetId="0" hidden="1">'RMOS'!$A$1:$N$70</definedName>
    <definedName name="AG-%PAY">#REF!</definedName>
    <definedName name="AgcyAugTotAct">'RMOS'!$C$62</definedName>
    <definedName name="AgcyAugTotBud">'RMOS'!$D$62</definedName>
    <definedName name="AgcyAugTotCurrent">'RMOS'!$E$62</definedName>
    <definedName name="AgcyFedTotAct">'RMOS'!$C$61</definedName>
    <definedName name="AgcyFedTotBud">'RMOS'!$D$61</definedName>
    <definedName name="AgcyFedTotCurrent">'RMOS'!$E$61</definedName>
    <definedName name="AgcyStTotAct">'RMOS'!$C$60</definedName>
    <definedName name="AgcyStTotBud">'RMOS'!$D$60</definedName>
    <definedName name="AgcyStTotCurrent">'RMOS'!$E$60</definedName>
    <definedName name="AGE50">#REF!</definedName>
    <definedName name="AGENCY_FAC">#REF!</definedName>
    <definedName name="AUG">#REF!</definedName>
    <definedName name="B420">#REF!</definedName>
    <definedName name="BENEFITS">#REF!</definedName>
    <definedName name="BIB">#REF!</definedName>
    <definedName name="BIBGSI">#REF!</definedName>
    <definedName name="BIBLE">#REF!</definedName>
    <definedName name="BIBTL">#REF!</definedName>
    <definedName name="BIBTUL">#REF!</definedName>
    <definedName name="BoAugTotAct">'RMOS'!$I$62</definedName>
    <definedName name="BoAugTotBud">'RMOS'!$J$62</definedName>
    <definedName name="BoAugTotCurrent">'RMOS'!$K$62</definedName>
    <definedName name="BoFedTotAct">'RMOS'!$I$61</definedName>
    <definedName name="BoFedTotBud">'RMOS'!$J$61</definedName>
    <definedName name="BoFedTotCurrent">'RMOS'!$K$61</definedName>
    <definedName name="BoStTotAct">'RMOS'!$I$60</definedName>
    <definedName name="BoStTotBud">'RMOS'!$J$60</definedName>
    <definedName name="BoStTotCurrent">'RMOS'!$K$60</definedName>
    <definedName name="B-PAY">#REF!</definedName>
    <definedName name="C%PAY">#REF!</definedName>
    <definedName name="C831">#REF!</definedName>
    <definedName name="CABEN">#REF!</definedName>
    <definedName name="CGSI">#REF!</definedName>
    <definedName name="CM4-%PAY">#REF!</definedName>
    <definedName name="COBEN">#REF!</definedName>
    <definedName name="CORCSS">#REF!</definedName>
    <definedName name="CORM4">#REF!</definedName>
    <definedName name="CSS">#REF!</definedName>
    <definedName name="Cwvu.GRANTS." localSheetId="0" hidden="1">'RMOS'!$11:$28</definedName>
    <definedName name="Cwvu.OPERATING." localSheetId="0" hidden="1">'RMOS'!$29:$33,'RMOS'!$35:$52</definedName>
    <definedName name="DESCRIP">#REF!</definedName>
    <definedName name="DIFF">#REF!</definedName>
    <definedName name="FED">#REF!</definedName>
    <definedName name="G">#REF!</definedName>
    <definedName name="G50">#REF!</definedName>
    <definedName name="GSI-50">#REF!</definedName>
    <definedName name="GSI-GC">#REF!</definedName>
    <definedName name="HEADER">#REF!</definedName>
    <definedName name="JO">#REF!</definedName>
    <definedName name="LASER">#REF!</definedName>
    <definedName name="M1">#REF!</definedName>
    <definedName name="M2">#REF!</definedName>
    <definedName name="M3">#REF!</definedName>
    <definedName name="M4">#REF!</definedName>
    <definedName name="MOS">#REF!</definedName>
    <definedName name="N422">#REF!</definedName>
    <definedName name="NEW">#REF!</definedName>
    <definedName name="NEWATT">#REF!</definedName>
    <definedName name="NEWOUT">#REF!</definedName>
    <definedName name="NOUT">#REF!</definedName>
    <definedName name="OB-%PAY">#REF!</definedName>
    <definedName name="OBEN">#REF!</definedName>
    <definedName name="OCLASS">#REF!</definedName>
    <definedName name="PBIBLE">#REF!</definedName>
    <definedName name="PDM">#REF!</definedName>
    <definedName name="PDM50">#REF!</definedName>
    <definedName name="PDMABEN">#REF!</definedName>
    <definedName name="PDMATT">#REF!</definedName>
    <definedName name="PDMAUG">#REF!</definedName>
    <definedName name="PDMFED">#REF!</definedName>
    <definedName name="PDMMOS">#REF!</definedName>
    <definedName name="PDMNEW">#REF!</definedName>
    <definedName name="PDMOBEN">#REF!</definedName>
    <definedName name="PDMSUMM">#REF!</definedName>
    <definedName name="PDMUSER">#REF!</definedName>
    <definedName name="PDMVAC">#REF!</definedName>
    <definedName name="PR50">#REF!</definedName>
    <definedName name="PRABEN">#REF!</definedName>
    <definedName name="PRAUG">#REF!</definedName>
    <definedName name="PRBIB">#REF!</definedName>
    <definedName name="PRCSS">#REF!</definedName>
    <definedName name="PRFED">#REF!</definedName>
    <definedName name="PRFEDAUG">#REF!</definedName>
    <definedName name="PRINT">#REF!</definedName>
    <definedName name="_xlnm.Print_Area" localSheetId="3">'Adjust'!$A$12:$F$50</definedName>
    <definedName name="_xlnm.Print_Area" localSheetId="2">'FEDERAL ALLOCATION'!$A$1:$L$22</definedName>
    <definedName name="_xlnm.Print_Area" localSheetId="0">'RMOS'!$A$1:$N$78</definedName>
    <definedName name="_xlnm.Print_Area" localSheetId="1">'STATE ALLOCATION'!$A$1:$O$22</definedName>
    <definedName name="_xlnm.Print_Titles" localSheetId="3">'Adjust'!$1:$11</definedName>
    <definedName name="_xlnm.Print_Titles" localSheetId="0">'RMOS'!$1:$10</definedName>
    <definedName name="PRINTPROMPT">#REF!</definedName>
    <definedName name="PRMOS">#REF!</definedName>
    <definedName name="PRNEW">#REF!</definedName>
    <definedName name="PROBEN">#REF!</definedName>
    <definedName name="PRUSER">#REF!</definedName>
    <definedName name="PRVAC">#REF!</definedName>
    <definedName name="PRVACNEW">#REF!</definedName>
    <definedName name="RESET">#REF!</definedName>
    <definedName name="S50">#REF!</definedName>
    <definedName name="SABEN">#REF!</definedName>
    <definedName name="SAUG">#REF!</definedName>
    <definedName name="SBIBTL">#REF!</definedName>
    <definedName name="SBIBTUL">#REF!</definedName>
    <definedName name="SEL1">#REF!</definedName>
    <definedName name="SFED">#REF!</definedName>
    <definedName name="SIDEWAYS">#REF!</definedName>
    <definedName name="SNEW">#REF!</definedName>
    <definedName name="STPCSS">#REF!</definedName>
    <definedName name="STPM4">#REF!</definedName>
    <definedName name="SUMM">#REF!</definedName>
    <definedName name="SUNVAL">#REF!</definedName>
    <definedName name="SUSER">#REF!</definedName>
    <definedName name="SVAC">#REF!</definedName>
    <definedName name="Swvu.ALLOCATE." localSheetId="2" hidden="1">'FEDERAL ALLOCATION'!$A$1:$L$22</definedName>
    <definedName name="Swvu.ALLOCATE." localSheetId="1" hidden="1">'STATE ALLOCATION'!$A$1:$O$22</definedName>
    <definedName name="Swvu.FULL._.VIEW." localSheetId="0" hidden="1">'RMOS'!$C$53</definedName>
    <definedName name="Swvu.GRANTS." localSheetId="0" hidden="1">'RMOS'!$A$1:$N$70</definedName>
    <definedName name="Swvu.OPERATING." localSheetId="0" hidden="1">'RMOS'!$A$1:$N$70</definedName>
    <definedName name="SXTR">#REF!</definedName>
    <definedName name="TEST1">#REF!</definedName>
    <definedName name="TL">#REF!</definedName>
    <definedName name="TLNEW">#REF!</definedName>
    <definedName name="TUL">#REF!</definedName>
    <definedName name="TULNEW">#REF!</definedName>
    <definedName name="UNVAL">#REF!</definedName>
    <definedName name="UP50">#REF!</definedName>
    <definedName name="UPABEN">#REF!</definedName>
    <definedName name="UPAUG">#REF!</definedName>
    <definedName name="UPFED">#REF!</definedName>
    <definedName name="UPNEW">#REF!</definedName>
    <definedName name="UPR">#REF!</definedName>
    <definedName name="UPSET">#REF!</definedName>
    <definedName name="UPUSER">#REF!</definedName>
    <definedName name="UPVAC">#REF!</definedName>
    <definedName name="USER">#REF!</definedName>
    <definedName name="VAC">#REF!</definedName>
    <definedName name="VAL">#REF!</definedName>
    <definedName name="wrn.AG_APPROP_SUMM." hidden="1">{#N/A,#N/A,FALSE,"RMOS";#N/A,#N/A,FALSE,"CSUMM";#N/A,#N/A,FALSE,"AG_BEN"}</definedName>
    <definedName name="wrn.AG_PERS_W_AGE50." hidden="1">{#N/A,#N/A,FALSE,"CSUMM";#N/A,#N/A,FALSE,"VACANT";#N/A,#N/A,FALSE,"NEW";#N/A,#N/A,FALSE,"AG_BEN";#N/A,#N/A,FALSE,"AGE50";#N/A,#N/A,FALSE,"50NEW";#N/A,#N/A,FALSE,"50VACANT"}</definedName>
    <definedName name="wrn.AG_PERS_WO_AGE50." hidden="1">{#N/A,#N/A,FALSE,"CSUMM";#N/A,#N/A,FALSE,"NEW";#N/A,#N/A,FALSE,"VACANT";#N/A,#N/A,FALSE,"AG_BEN"}</definedName>
    <definedName name="wrn.APPROP." localSheetId="2" hidden="1">{"RECOMMEND",#N/A,FALSE,"RECOMMENDATIONS";"ALLOCATE",#N/A,FALSE,"ALLOCATION";"STATE",#N/A,FALSE,"STATE FUNDS CHART";"FEDERAL",#N/A,FALSE,"FEDERAL FUNDS CHART";"AUG",#N/A,FALSE,"AUGMENTING FUNDS CHART";"TOTAL",#N/A,FALSE,"APPROPRIATION TOTAL FUNDS CHART"}</definedName>
    <definedName name="wrn.APPROP." localSheetId="1" hidden="1">{"RECOMMEND",#N/A,FALSE,"RECOMMENDATIONS";"ALLOCATE",#N/A,FALSE,"ALLOCATION";"STATE",#N/A,FALSE,"STATE FUNDS CHART";"FEDERAL",#N/A,FALSE,"FEDERAL FUNDS CHART";"AUG",#N/A,FALSE,"AUGMENTING FUNDS CHART";"TOTAL",#N/A,FALSE,"APPROPRIATION TOTAL FUNDS CHART"}</definedName>
    <definedName name="wrn.APPROP." hidden="1">{"RECOMMEND",#N/A,FALSE,"RECOMMENDATIONS";"ALLOCATE",#N/A,FALSE,"ALLOCATION";"STATE",#N/A,FALSE,"STATE FUNDS CHART";"FEDERAL",#N/A,FALSE,"FEDERAL FUNDS CHART";"AUG",#N/A,FALSE,"AUGMENTING FUNDS CHART";"TOTAL",#N/A,FALSE,"APPROPRIATION TOTAL FUNDS CHART"}</definedName>
    <definedName name="wrn.MAJOR_OBJECT." hidden="1">{#N/A,#N/A,FALSE,"RMOS";#N/A,#N/A,FALSE,"RMOS-SOURCE";#N/A,#N/A,FALSE,"FFB"}</definedName>
    <definedName name="wrn.OB_APPROP_SUMM." hidden="1">{#N/A,#N/A,FALSE,"RMOS";#N/A,#N/A,FALSE,"CSUMM";#N/A,#N/A,FALSE,"OB_BEN"}</definedName>
    <definedName name="wrn.OB_PERS_W_AGE50." hidden="1">{#N/A,#N/A,FALSE,"CSUMM";#N/A,#N/A,FALSE,"VACANT";#N/A,#N/A,FALSE,"NEW";#N/A,#N/A,FALSE,"OB_BEN";#N/A,#N/A,FALSE,"AGE50";#N/A,#N/A,FALSE,"50VACANT";#N/A,#N/A,FALSE,"50NEW"}</definedName>
    <definedName name="wrn.OB_PERS_WO_AGE50." hidden="1">{#N/A,#N/A,FALSE,"CSUMM";#N/A,#N/A,FALSE,"VACANT";#N/A,#N/A,FALSE,"NEW";#N/A,#N/A,FALSE,"OB_BEN"}</definedName>
    <definedName name="wvu.ALLOCATE." localSheetId="2" hidden="1">{TRUE,TRUE,-1.25,-15.5,604.5,366.75,FALSE,FALSE,TRUE,TRUE,0,1,#N/A,1,#N/A,10.015625,25.352941176470587,1,FALSE,FALSE,3,TRUE,1,FALSE,100,"Swvu.ALLOCATE.","ACwvu.ALLOCATE.",#N/A,FALSE,FALSE,0.25,0.25,0.37,0.45,1,"&amp;A","Page &amp;P",TRUE,TRUE,FALSE,FALSE,1,#N/A,1,1,"=R1C1:R55C10",FALSE,#N/A,#N/A,TRUE,FALSE,FALSE,1,65532,65532,FALSE,FALSE,TRUE,TRUE,TRUE}</definedName>
    <definedName name="wvu.ALLOCATE." localSheetId="1" hidden="1">{TRUE,TRUE,-1.25,-15.5,604.5,366.75,FALSE,FALSE,TRUE,TRUE,0,1,#N/A,1,#N/A,10.015625,25.352941176470587,1,FALSE,FALSE,3,TRUE,1,FALSE,100,"Swvu.ALLOCATE.","ACwvu.ALLOCATE.",#N/A,FALSE,FALSE,0.25,0.25,0.37,0.45,1,"&amp;A","Page &amp;P",TRUE,TRUE,FALSE,FALSE,1,#N/A,1,1,"=R1C1:R55C10",FALSE,#N/A,#N/A,TRUE,FALSE,FALSE,1,65532,65532,FALSE,FALSE,TRUE,TRUE,TRUE}</definedName>
    <definedName name="wvu.FULL._.VIEW." localSheetId="0" hidden="1">{TRUE,TRUE,-2.75,-17,607.5,384,FALSE,FALSE,TRUE,TRUE,0,1,#N/A,1,#N/A,10.670886075949367,27.764705882352942,1,FALSE,FALSE,3,TRUE,1,FALSE,100,"Swvu.FULL._.VIEW.","ACwvu.FULL._.VIEW.",#N/A,FALSE,FALSE,0,0,0.5,0.25,2,"&amp;L&amp;""Times New Roman,Regular""&amp;8Filename:  &amp;F&amp;R&amp;""Times New Roman,Regular""&amp;8&amp;D at &amp;T","",FALSE,FALSE,FALSE,FALSE,1,100,#N/A,#N/A,"=R1C1:R79C14","=R1:R9",#N/A,#N/A,TRUE,FALSE,TRUE,1,#N/A,#N/A,FALSE,FALSE,TRUE,TRUE,TRUE}</definedName>
    <definedName name="wvu.GRANTS." localSheetId="0" hidden="1">{TRUE,TRUE,-2.75,-17,607.5,384,FALSE,FALSE,TRUE,TRUE,0,1,#N/A,1,#N/A,10.670886075949367,45.76470588235294,1,FALSE,FALSE,3,TRUE,1,FALSE,100,"Swvu.GRANTS.","ACwvu.GRANTS.",#N/A,FALSE,FALSE,0,0,0.5,0.25,2,"&amp;L&amp;""Times New Roman,Regular""&amp;8Filename:  &amp;F&amp;R&amp;""Times New Roman,Regular""&amp;8&amp;D at &amp;T","",FALSE,FALSE,FALSE,FALSE,1,100,#N/A,#N/A,"=R1C1:R63C14","=R1:R9",#N/A,"Cwvu.GRANTS.",TRUE,FALSE,TRUE,1,#N/A,#N/A,FALSE,FALSE,TRUE,TRUE,TRUE}</definedName>
    <definedName name="wvu.OPERATING." localSheetId="0" hidden="1">{TRUE,TRUE,-2.75,-17,607.5,384,FALSE,FALSE,TRUE,TRUE,0,1,#N/A,1,#N/A,10.30379746835443,51.23529411764706,1,FALSE,FALSE,3,TRUE,1,FALSE,100,"Swvu.OPERATING.","ACwvu.OPERATING.",#N/A,FALSE,FALSE,0,0,0.5,0.25,2,"&amp;L&amp;""Times New Roman,Regular""&amp;8Filename:  &amp;F&amp;R&amp;""Times New Roman,Regular""&amp;8&amp;D at &amp;T","",FALSE,FALSE,FALSE,FALSE,1,100,#N/A,#N/A,"=R1C1:R69C14","=R1:R9",#N/A,"Cwvu.OPERATING.",TRUE,FALSE,TRUE,1,65532,180,FALSE,FALSE,TRUE,TRUE,TRUE}</definedName>
    <definedName name="XFILE">#REF!</definedName>
    <definedName name="XTR">#REF!</definedName>
    <definedName name="Z">#REF!</definedName>
    <definedName name="Z_0A2D3D8D_3AE9_11D3_A8F2_204C4F4F5020_.wvu.Rows" localSheetId="0" hidden="1">'RMOS'!$11:$28</definedName>
    <definedName name="Z_0A2D3D8F_3AE9_11D3_A8F2_204C4F4F5020_.wvu.Rows" localSheetId="0" hidden="1">'RMOS'!$29:$33,'RMOS'!$35:$52</definedName>
    <definedName name="Z_0D4EF276_4F3B_11D3_AC8A_0060979D2EA0_.wvu.PrintArea" localSheetId="2" hidden="1">'FEDERAL ALLOCATION'!$A$1:$J$25</definedName>
    <definedName name="Z_0D4EF277_4F3B_11D3_AC8A_0060979D2EA0_.wvu.PrintArea" localSheetId="1" hidden="1">'STATE ALLOCATION'!$A$1:$J$22</definedName>
    <definedName name="Z_0D4EF27E_4F3B_11D3_AC8A_0060979D2EA0_.wvu.PrintArea" localSheetId="0" hidden="1">'RMOS'!$A$1:$N$78</definedName>
    <definedName name="Z_0D4EF27E_4F3B_11D3_AC8A_0060979D2EA0_.wvu.PrintTitles" localSheetId="0" hidden="1">'RMOS'!$1:$10</definedName>
    <definedName name="Z_0D4EF280_4F3B_11D3_AC8A_0060979D2EA0_.wvu.PrintArea" localSheetId="0" hidden="1">'RMOS'!$A$1:$N$64</definedName>
    <definedName name="Z_0D4EF280_4F3B_11D3_AC8A_0060979D2EA0_.wvu.PrintTitles" localSheetId="0" hidden="1">'RMOS'!$1:$10</definedName>
    <definedName name="Z_0D4EF280_4F3B_11D3_AC8A_0060979D2EA0_.wvu.Rows" localSheetId="0" hidden="1">'RMOS'!$11:$28</definedName>
    <definedName name="Z_0D4EF282_4F3B_11D3_AC8A_0060979D2EA0_.wvu.PrintArea" localSheetId="0" hidden="1">'RMOS'!$A$1:$N$70</definedName>
    <definedName name="Z_0D4EF282_4F3B_11D3_AC8A_0060979D2EA0_.wvu.PrintTitles" localSheetId="0" hidden="1">'RMOS'!$1:$10</definedName>
    <definedName name="Z_0D4EF282_4F3B_11D3_AC8A_0060979D2EA0_.wvu.Rows" localSheetId="0" hidden="1">'RMOS'!$29:$33,'RMOS'!$35:$52</definedName>
    <definedName name="Z_5281EC15_35D8_11D2_9DF1_0060979D2EA0_.wvu.PrintArea" localSheetId="2" hidden="1">'FEDERAL ALLOCATION'!$A$1:$J$25</definedName>
    <definedName name="Z_5281EC16_35D8_11D2_9DF1_0060979D2EA0_.wvu.PrintArea" localSheetId="1" hidden="1">'STATE ALLOCATION'!$A$1:$J$22</definedName>
    <definedName name="Z_5281EC1D_35D8_11D2_9DF1_0060979D2EA0_.wvu.PrintArea" localSheetId="0" hidden="1">'RMOS'!$A$1:$N$78</definedName>
    <definedName name="Z_5281EC1D_35D8_11D2_9DF1_0060979D2EA0_.wvu.PrintTitles" localSheetId="0" hidden="1">'RMOS'!$1:$10</definedName>
    <definedName name="Z_5281EC1F_35D8_11D2_9DF1_0060979D2EA0_.wvu.PrintArea" localSheetId="0" hidden="1">'RMOS'!$A$1:$N$64</definedName>
    <definedName name="Z_5281EC1F_35D8_11D2_9DF1_0060979D2EA0_.wvu.PrintTitles" localSheetId="0" hidden="1">'RMOS'!$1:$10</definedName>
    <definedName name="Z_5281EC1F_35D8_11D2_9DF1_0060979D2EA0_.wvu.Rows" localSheetId="0" hidden="1">'RMOS'!$11:$28</definedName>
    <definedName name="Z_5281EC21_35D8_11D2_9DF1_0060979D2EA0_.wvu.PrintArea" localSheetId="0" hidden="1">'RMOS'!$A$1:$N$70</definedName>
    <definedName name="Z_5281EC21_35D8_11D2_9DF1_0060979D2EA0_.wvu.PrintTitles" localSheetId="0" hidden="1">'RMOS'!$1:$10</definedName>
    <definedName name="Z_5281EC21_35D8_11D2_9DF1_0060979D2EA0_.wvu.Rows" localSheetId="0" hidden="1">'RMOS'!$29:$33,'RMOS'!$35:$52</definedName>
    <definedName name="Z_5281EC28_35D8_11D2_9DF1_0060979D2EA0_.wvu.PrintArea" localSheetId="2" hidden="1">'FEDERAL ALLOCATION'!$A$1:$J$25</definedName>
    <definedName name="Z_5281EC29_35D8_11D2_9DF1_0060979D2EA0_.wvu.PrintArea" localSheetId="1" hidden="1">'STATE ALLOCATION'!$A$1:$J$22</definedName>
    <definedName name="Z_5281EC30_35D8_11D2_9DF1_0060979D2EA0_.wvu.PrintArea" localSheetId="0" hidden="1">'RMOS'!$A$1:$N$78</definedName>
    <definedName name="Z_5281EC30_35D8_11D2_9DF1_0060979D2EA0_.wvu.PrintTitles" localSheetId="0" hidden="1">'RMOS'!$1:$10</definedName>
    <definedName name="Z_5281EC32_35D8_11D2_9DF1_0060979D2EA0_.wvu.PrintArea" localSheetId="0" hidden="1">'RMOS'!$A$1:$N$64</definedName>
    <definedName name="Z_5281EC32_35D8_11D2_9DF1_0060979D2EA0_.wvu.PrintTitles" localSheetId="0" hidden="1">'RMOS'!$1:$10</definedName>
    <definedName name="Z_5281EC32_35D8_11D2_9DF1_0060979D2EA0_.wvu.Rows" localSheetId="0" hidden="1">'RMOS'!$11:$28</definedName>
    <definedName name="Z_5281EC34_35D8_11D2_9DF1_0060979D2EA0_.wvu.PrintArea" localSheetId="0" hidden="1">'RMOS'!$A$1:$N$70</definedName>
    <definedName name="Z_5281EC34_35D8_11D2_9DF1_0060979D2EA0_.wvu.PrintTitles" localSheetId="0" hidden="1">'RMOS'!$1:$10</definedName>
    <definedName name="Z_5281EC34_35D8_11D2_9DF1_0060979D2EA0_.wvu.Rows" localSheetId="0" hidden="1">'RMOS'!$29:$33,'RMOS'!$35:$52</definedName>
    <definedName name="Z_552341CA_14A0_11D1_9E5E_00A024D90562_.wvu.Rows" localSheetId="0" hidden="1">'RMOS'!$11:$28</definedName>
    <definedName name="Z_552341CE_14A0_11D1_9E5E_00A024D90562_.wvu.Rows" localSheetId="0" hidden="1">'RMOS'!$35:$52</definedName>
    <definedName name="Z_5712CEFC_50B8_11D3_AC8B_0060979D2EA0_.wvu.PrintArea" localSheetId="2" hidden="1">'FEDERAL ALLOCATION'!$A$1:$J$25</definedName>
    <definedName name="Z_5712CEFD_50B8_11D3_AC8B_0060979D2EA0_.wvu.PrintArea" localSheetId="1" hidden="1">'STATE ALLOCATION'!$A$1:$J$22</definedName>
    <definedName name="Z_5712CF04_50B8_11D3_AC8B_0060979D2EA0_.wvu.PrintArea" localSheetId="0" hidden="1">'RMOS'!$A$1:$N$78</definedName>
    <definedName name="Z_5712CF04_50B8_11D3_AC8B_0060979D2EA0_.wvu.PrintTitles" localSheetId="0" hidden="1">'RMOS'!$1:$10</definedName>
    <definedName name="Z_5712CF06_50B8_11D3_AC8B_0060979D2EA0_.wvu.PrintArea" localSheetId="0" hidden="1">'RMOS'!$A$1:$N$64</definedName>
    <definedName name="Z_5712CF06_50B8_11D3_AC8B_0060979D2EA0_.wvu.PrintTitles" localSheetId="0" hidden="1">'RMOS'!$1:$10</definedName>
    <definedName name="Z_5712CF06_50B8_11D3_AC8B_0060979D2EA0_.wvu.Rows" localSheetId="0" hidden="1">'RMOS'!$11:$28</definedName>
    <definedName name="Z_5712CF08_50B8_11D3_AC8B_0060979D2EA0_.wvu.PrintArea" localSheetId="0" hidden="1">'RMOS'!$A$1:$N$70</definedName>
    <definedName name="Z_5712CF08_50B8_11D3_AC8B_0060979D2EA0_.wvu.PrintTitles" localSheetId="0" hidden="1">'RMOS'!$1:$10</definedName>
    <definedName name="Z_5712CF08_50B8_11D3_AC8B_0060979D2EA0_.wvu.Rows" localSheetId="0" hidden="1">'RMOS'!$29:$33,'RMOS'!$35:$52</definedName>
    <definedName name="Z_6CF82239_4AAD_11D3_AC8A_0060979D2EA0_.wvu.PrintArea" localSheetId="2" hidden="1">'FEDERAL ALLOCATION'!$A$1:$J$25</definedName>
    <definedName name="Z_6CF8223A_4AAD_11D3_AC8A_0060979D2EA0_.wvu.PrintArea" localSheetId="1" hidden="1">'STATE ALLOCATION'!$A$1:$J$22</definedName>
    <definedName name="Z_6CF82241_4AAD_11D3_AC8A_0060979D2EA0_.wvu.PrintArea" localSheetId="0" hidden="1">'RMOS'!$A$1:$N$78</definedName>
    <definedName name="Z_6CF82241_4AAD_11D3_AC8A_0060979D2EA0_.wvu.PrintTitles" localSheetId="0" hidden="1">'RMOS'!$1:$10</definedName>
    <definedName name="Z_6CF82243_4AAD_11D3_AC8A_0060979D2EA0_.wvu.PrintArea" localSheetId="0" hidden="1">'RMOS'!$A$1:$N$64</definedName>
    <definedName name="Z_6CF82243_4AAD_11D3_AC8A_0060979D2EA0_.wvu.PrintTitles" localSheetId="0" hidden="1">'RMOS'!$1:$10</definedName>
    <definedName name="Z_6CF82243_4AAD_11D3_AC8A_0060979D2EA0_.wvu.Rows" localSheetId="0" hidden="1">'RMOS'!$11:$28</definedName>
    <definedName name="Z_6CF82245_4AAD_11D3_AC8A_0060979D2EA0_.wvu.PrintArea" localSheetId="0" hidden="1">'RMOS'!$A$1:$N$70</definedName>
    <definedName name="Z_6CF82245_4AAD_11D3_AC8A_0060979D2EA0_.wvu.PrintTitles" localSheetId="0" hidden="1">'RMOS'!$1:$10</definedName>
    <definedName name="Z_6CF82245_4AAD_11D3_AC8A_0060979D2EA0_.wvu.Rows" localSheetId="0" hidden="1">'RMOS'!$29:$33,'RMOS'!$35:$52</definedName>
    <definedName name="Z_9603F6E7_36D8_11D2_9DF1_0060979D2EA0_.wvu.PrintArea" localSheetId="2" hidden="1">'FEDERAL ALLOCATION'!$A$1:$J$25</definedName>
    <definedName name="Z_9603F6E8_36D8_11D2_9DF1_0060979D2EA0_.wvu.PrintArea" localSheetId="1" hidden="1">'STATE ALLOCATION'!$A$1:$J$22</definedName>
    <definedName name="Z_9603F6EF_36D8_11D2_9DF1_0060979D2EA0_.wvu.PrintArea" localSheetId="0" hidden="1">'RMOS'!$A$1:$N$78</definedName>
    <definedName name="Z_9603F6EF_36D8_11D2_9DF1_0060979D2EA0_.wvu.PrintTitles" localSheetId="0" hidden="1">'RMOS'!$1:$10</definedName>
    <definedName name="Z_9603F6F1_36D8_11D2_9DF1_0060979D2EA0_.wvu.PrintArea" localSheetId="0" hidden="1">'RMOS'!$A$1:$N$64</definedName>
    <definedName name="Z_9603F6F1_36D8_11D2_9DF1_0060979D2EA0_.wvu.PrintTitles" localSheetId="0" hidden="1">'RMOS'!$1:$10</definedName>
    <definedName name="Z_9603F6F1_36D8_11D2_9DF1_0060979D2EA0_.wvu.Rows" localSheetId="0" hidden="1">'RMOS'!$11:$28</definedName>
    <definedName name="Z_9603F6F3_36D8_11D2_9DF1_0060979D2EA0_.wvu.PrintArea" localSheetId="0" hidden="1">'RMOS'!$A$1:$N$70</definedName>
    <definedName name="Z_9603F6F3_36D8_11D2_9DF1_0060979D2EA0_.wvu.PrintTitles" localSheetId="0" hidden="1">'RMOS'!$1:$10</definedName>
    <definedName name="Z_9603F6F3_36D8_11D2_9DF1_0060979D2EA0_.wvu.Rows" localSheetId="0" hidden="1">'RMOS'!$29:$33,'RMOS'!$35:$52</definedName>
    <definedName name="Z_9A8D8EFE_4A8E_11D3_AC8A_0060979D2EA0_.wvu.PrintArea" localSheetId="2" hidden="1">'FEDERAL ALLOCATION'!$A$1:$J$25</definedName>
    <definedName name="Z_9A8D8EFF_4A8E_11D3_AC8A_0060979D2EA0_.wvu.PrintArea" localSheetId="1" hidden="1">'STATE ALLOCATION'!$A$1:$J$22</definedName>
    <definedName name="Z_9A8D8F06_4A8E_11D3_AC8A_0060979D2EA0_.wvu.PrintArea" localSheetId="0" hidden="1">'RMOS'!$A$1:$N$78</definedName>
    <definedName name="Z_9A8D8F06_4A8E_11D3_AC8A_0060979D2EA0_.wvu.PrintTitles" localSheetId="0" hidden="1">'RMOS'!$1:$10</definedName>
    <definedName name="Z_9A8D8F08_4A8E_11D3_AC8A_0060979D2EA0_.wvu.PrintArea" localSheetId="0" hidden="1">'RMOS'!$A$1:$N$64</definedName>
    <definedName name="Z_9A8D8F08_4A8E_11D3_AC8A_0060979D2EA0_.wvu.PrintTitles" localSheetId="0" hidden="1">'RMOS'!$1:$10</definedName>
    <definedName name="Z_9A8D8F08_4A8E_11D3_AC8A_0060979D2EA0_.wvu.Rows" localSheetId="0" hidden="1">'RMOS'!$11:$28</definedName>
    <definedName name="Z_9A8D8F0A_4A8E_11D3_AC8A_0060979D2EA0_.wvu.PrintArea" localSheetId="0" hidden="1">'RMOS'!$A$1:$N$70</definedName>
    <definedName name="Z_9A8D8F0A_4A8E_11D3_AC8A_0060979D2EA0_.wvu.PrintTitles" localSheetId="0" hidden="1">'RMOS'!$1:$10</definedName>
    <definedName name="Z_9A8D8F0A_4A8E_11D3_AC8A_0060979D2EA0_.wvu.Rows" localSheetId="0" hidden="1">'RMOS'!$29:$33,'RMOS'!$35:$52</definedName>
    <definedName name="Z_9A8D8F11_4A8E_11D3_AC8A_0060979D2EA0_.wvu.PrintArea" localSheetId="2" hidden="1">'FEDERAL ALLOCATION'!$A$1:$J$25</definedName>
    <definedName name="Z_9A8D8F12_4A8E_11D3_AC8A_0060979D2EA0_.wvu.PrintArea" localSheetId="1" hidden="1">'STATE ALLOCATION'!$A$1:$J$22</definedName>
    <definedName name="Z_9A8D8F19_4A8E_11D3_AC8A_0060979D2EA0_.wvu.PrintArea" localSheetId="0" hidden="1">'RMOS'!$A$1:$N$78</definedName>
    <definedName name="Z_9A8D8F19_4A8E_11D3_AC8A_0060979D2EA0_.wvu.PrintTitles" localSheetId="0" hidden="1">'RMOS'!$1:$10</definedName>
    <definedName name="Z_9A8D8F1B_4A8E_11D3_AC8A_0060979D2EA0_.wvu.PrintArea" localSheetId="0" hidden="1">'RMOS'!$A$1:$N$64</definedName>
    <definedName name="Z_9A8D8F1B_4A8E_11D3_AC8A_0060979D2EA0_.wvu.PrintTitles" localSheetId="0" hidden="1">'RMOS'!$1:$10</definedName>
    <definedName name="Z_9A8D8F1B_4A8E_11D3_AC8A_0060979D2EA0_.wvu.Rows" localSheetId="0" hidden="1">'RMOS'!$11:$28</definedName>
    <definedName name="Z_9A8D8F1D_4A8E_11D3_AC8A_0060979D2EA0_.wvu.PrintArea" localSheetId="0" hidden="1">'RMOS'!$A$1:$N$70</definedName>
    <definedName name="Z_9A8D8F1D_4A8E_11D3_AC8A_0060979D2EA0_.wvu.PrintTitles" localSheetId="0" hidden="1">'RMOS'!$1:$10</definedName>
    <definedName name="Z_9A8D8F1D_4A8E_11D3_AC8A_0060979D2EA0_.wvu.Rows" localSheetId="0" hidden="1">'RMOS'!$29:$33,'RMOS'!$35:$52</definedName>
    <definedName name="Z_B15BBC24_22F1_11D2_9449_0020AF6ECDD2_.wvu.Rows" localSheetId="0" hidden="1">'RMOS'!$11:$28</definedName>
    <definedName name="Z_B15BBC26_22F1_11D2_9449_0020AF6ECDD2_.wvu.Rows" localSheetId="0" hidden="1">'RMOS'!$29:$33,'RMOS'!$35:$52</definedName>
    <definedName name="Z_B6C714E0_49A2_11D3_AC8A_0060979D2EA0_.wvu.PrintArea" localSheetId="2" hidden="1">'FEDERAL ALLOCATION'!$A$1:$J$25</definedName>
    <definedName name="Z_B6C714E1_49A2_11D3_AC8A_0060979D2EA0_.wvu.PrintArea" localSheetId="1" hidden="1">'STATE ALLOCATION'!$A$1:$J$22</definedName>
    <definedName name="Z_B6C714E8_49A2_11D3_AC8A_0060979D2EA0_.wvu.PrintArea" localSheetId="0" hidden="1">'RMOS'!$A$1:$N$78</definedName>
    <definedName name="Z_B6C714E8_49A2_11D3_AC8A_0060979D2EA0_.wvu.PrintTitles" localSheetId="0" hidden="1">'RMOS'!$1:$10</definedName>
    <definedName name="Z_B6C714EA_49A2_11D3_AC8A_0060979D2EA0_.wvu.PrintArea" localSheetId="0" hidden="1">'RMOS'!$A$1:$N$64</definedName>
    <definedName name="Z_B6C714EA_49A2_11D3_AC8A_0060979D2EA0_.wvu.PrintTitles" localSheetId="0" hidden="1">'RMOS'!$1:$10</definedName>
    <definedName name="Z_B6C714EA_49A2_11D3_AC8A_0060979D2EA0_.wvu.Rows" localSheetId="0" hidden="1">'RMOS'!$11:$28</definedName>
    <definedName name="Z_B6C714EC_49A2_11D3_AC8A_0060979D2EA0_.wvu.PrintArea" localSheetId="0" hidden="1">'RMOS'!$A$1:$N$70</definedName>
    <definedName name="Z_B6C714EC_49A2_11D3_AC8A_0060979D2EA0_.wvu.PrintTitles" localSheetId="0" hidden="1">'RMOS'!$1:$10</definedName>
    <definedName name="Z_B6C714EC_49A2_11D3_AC8A_0060979D2EA0_.wvu.Rows" localSheetId="0" hidden="1">'RMOS'!$29:$33,'RMOS'!$35:$52</definedName>
    <definedName name="Z_BC52E2C3_4E5D_11D3_AC8A_0060979D2EA0_.wvu.PrintArea" localSheetId="2" hidden="1">'FEDERAL ALLOCATION'!$A$1:$J$25</definedName>
    <definedName name="Z_BC52E2C4_4E5D_11D3_AC8A_0060979D2EA0_.wvu.PrintArea" localSheetId="1" hidden="1">'STATE ALLOCATION'!$A$1:$J$22</definedName>
    <definedName name="Z_BC52E2CB_4E5D_11D3_AC8A_0060979D2EA0_.wvu.PrintArea" localSheetId="0" hidden="1">'RMOS'!$A$1:$N$78</definedName>
    <definedName name="Z_BC52E2CB_4E5D_11D3_AC8A_0060979D2EA0_.wvu.PrintTitles" localSheetId="0" hidden="1">'RMOS'!$1:$10</definedName>
    <definedName name="Z_BC52E2CD_4E5D_11D3_AC8A_0060979D2EA0_.wvu.PrintArea" localSheetId="0" hidden="1">'RMOS'!$A$1:$N$64</definedName>
    <definedName name="Z_BC52E2CD_4E5D_11D3_AC8A_0060979D2EA0_.wvu.PrintTitles" localSheetId="0" hidden="1">'RMOS'!$1:$10</definedName>
    <definedName name="Z_BC52E2CD_4E5D_11D3_AC8A_0060979D2EA0_.wvu.Rows" localSheetId="0" hidden="1">'RMOS'!$11:$28</definedName>
    <definedName name="Z_BC52E2CF_4E5D_11D3_AC8A_0060979D2EA0_.wvu.PrintArea" localSheetId="0" hidden="1">'RMOS'!$A$1:$N$70</definedName>
    <definedName name="Z_BC52E2CF_4E5D_11D3_AC8A_0060979D2EA0_.wvu.PrintTitles" localSheetId="0" hidden="1">'RMOS'!$1:$10</definedName>
    <definedName name="Z_BC52E2CF_4E5D_11D3_AC8A_0060979D2EA0_.wvu.Rows" localSheetId="0" hidden="1">'RMOS'!$29:$33,'RMOS'!$35:$52</definedName>
    <definedName name="Z_E5CFF27B_4F49_11D3_AC8A_0060979D2EA0_.wvu.PrintArea" localSheetId="2" hidden="1">'FEDERAL ALLOCATION'!$A$1:$J$25</definedName>
    <definedName name="Z_E5CFF27C_4F49_11D3_AC8A_0060979D2EA0_.wvu.PrintArea" localSheetId="1" hidden="1">'STATE ALLOCATION'!$A$1:$J$22</definedName>
    <definedName name="Z_E5CFF283_4F49_11D3_AC8A_0060979D2EA0_.wvu.PrintArea" localSheetId="0" hidden="1">'RMOS'!$A$1:$N$78</definedName>
    <definedName name="Z_E5CFF283_4F49_11D3_AC8A_0060979D2EA0_.wvu.PrintTitles" localSheetId="0" hidden="1">'RMOS'!$1:$10</definedName>
    <definedName name="Z_E5CFF285_4F49_11D3_AC8A_0060979D2EA0_.wvu.PrintArea" localSheetId="0" hidden="1">'RMOS'!$A$1:$N$64</definedName>
    <definedName name="Z_E5CFF285_4F49_11D3_AC8A_0060979D2EA0_.wvu.PrintTitles" localSheetId="0" hidden="1">'RMOS'!$1:$10</definedName>
    <definedName name="Z_E5CFF285_4F49_11D3_AC8A_0060979D2EA0_.wvu.Rows" localSheetId="0" hidden="1">'RMOS'!$11:$28</definedName>
    <definedName name="Z_E5CFF287_4F49_11D3_AC8A_0060979D2EA0_.wvu.PrintArea" localSheetId="0" hidden="1">'RMOS'!$A$1:$N$70</definedName>
    <definedName name="Z_E5CFF287_4F49_11D3_AC8A_0060979D2EA0_.wvu.PrintTitles" localSheetId="0" hidden="1">'RMOS'!$1:$10</definedName>
    <definedName name="Z_E5CFF287_4F49_11D3_AC8A_0060979D2EA0_.wvu.Rows" localSheetId="0" hidden="1">'RMOS'!$29:$33,'RMOS'!$35:$52</definedName>
    <definedName name="Z_F45E6F43_3761_11D2_A1BF_0060979D2E81_.wvu.Rows" localSheetId="0" hidden="1">'RMOS'!$11:$28</definedName>
    <definedName name="Z_F45E6F45_3761_11D2_A1BF_0060979D2E81_.wvu.Rows" localSheetId="0" hidden="1">'RMOS'!$29:$33,'RMOS'!$35:$52</definedName>
    <definedName name="Z_FC76F836_11A6_11D2_9434_0020AF6ECDD2_.wvu.Rows" localSheetId="0" hidden="1">'RMOS'!$11:$28</definedName>
    <definedName name="Z_FC76F83A_11A6_11D2_9434_0020AF6ECDD2_.wvu.Rows" localSheetId="0" hidden="1">'RMOS'!$35:$52</definedName>
    <definedName name="Z_FCD6C033_4E8E_11D3_AC8A_0060979D2EA0_.wvu.PrintArea" localSheetId="2" hidden="1">'FEDERAL ALLOCATION'!$A$1:$J$25</definedName>
    <definedName name="Z_FCD6C034_4E8E_11D3_AC8A_0060979D2EA0_.wvu.PrintArea" localSheetId="1" hidden="1">'STATE ALLOCATION'!$A$1:$J$22</definedName>
    <definedName name="Z_FCD6C03B_4E8E_11D3_AC8A_0060979D2EA0_.wvu.PrintArea" localSheetId="0" hidden="1">'RMOS'!$A$1:$N$78</definedName>
    <definedName name="Z_FCD6C03B_4E8E_11D3_AC8A_0060979D2EA0_.wvu.PrintTitles" localSheetId="0" hidden="1">'RMOS'!$1:$10</definedName>
    <definedName name="Z_FCD6C03D_4E8E_11D3_AC8A_0060979D2EA0_.wvu.PrintArea" localSheetId="0" hidden="1">'RMOS'!$A$1:$N$64</definedName>
    <definedName name="Z_FCD6C03D_4E8E_11D3_AC8A_0060979D2EA0_.wvu.PrintTitles" localSheetId="0" hidden="1">'RMOS'!$1:$10</definedName>
    <definedName name="Z_FCD6C03D_4E8E_11D3_AC8A_0060979D2EA0_.wvu.Rows" localSheetId="0" hidden="1">'RMOS'!$11:$28</definedName>
    <definedName name="Z_FCD6C03F_4E8E_11D3_AC8A_0060979D2EA0_.wvu.PrintArea" localSheetId="0" hidden="1">'RMOS'!$A$1:$N$70</definedName>
    <definedName name="Z_FCD6C03F_4E8E_11D3_AC8A_0060979D2EA0_.wvu.PrintTitles" localSheetId="0" hidden="1">'RMOS'!$1:$10</definedName>
    <definedName name="Z_FCD6C03F_4E8E_11D3_AC8A_0060979D2EA0_.wvu.Rows" localSheetId="0" hidden="1">'RMOS'!$29:$33,'RMOS'!$35:$52</definedName>
  </definedNames>
  <calcPr fullCalcOnLoad="1"/>
</workbook>
</file>

<file path=xl/sharedStrings.xml><?xml version="1.0" encoding="utf-8"?>
<sst xmlns="http://schemas.openxmlformats.org/spreadsheetml/2006/main" count="169" uniqueCount="85">
  <si>
    <t>Amount</t>
  </si>
  <si>
    <t>Request</t>
  </si>
  <si>
    <t>Recomm.</t>
  </si>
  <si>
    <t>State</t>
  </si>
  <si>
    <t>Federal</t>
  </si>
  <si>
    <t>Total</t>
  </si>
  <si>
    <t>(Dollar Amounts in Thousands)</t>
  </si>
  <si>
    <t>SYMBOL:</t>
  </si>
  <si>
    <t>Difference</t>
  </si>
  <si>
    <t>Budget</t>
  </si>
  <si>
    <t>Recomm. vs.</t>
  </si>
  <si>
    <t>Actual</t>
  </si>
  <si>
    <t>Current</t>
  </si>
  <si>
    <t>PRR/Inits</t>
  </si>
  <si>
    <t>Augmentations</t>
  </si>
  <si>
    <t>OTHER</t>
  </si>
  <si>
    <t>BUDGETARY RESERVE</t>
  </si>
  <si>
    <t>TOTAL</t>
  </si>
  <si>
    <t>NON-RECURRING</t>
  </si>
  <si>
    <t>NOTES:</t>
  </si>
  <si>
    <t>REBUDGET MAJOR OBJECT SUMMARY</t>
  </si>
  <si>
    <t>Actual vs.</t>
  </si>
  <si>
    <t xml:space="preserve"> Rebudget Request</t>
  </si>
  <si>
    <t>Rebudget</t>
  </si>
  <si>
    <t>ALLOCATION FACSIMILE</t>
  </si>
  <si>
    <t>Approp</t>
  </si>
  <si>
    <t>APPROP</t>
  </si>
  <si>
    <t>AGENCY</t>
  </si>
  <si>
    <t>DIFFERENCE</t>
  </si>
  <si>
    <t>ICS REQUEST</t>
  </si>
  <si>
    <t>APPROPRIATION AMT</t>
  </si>
  <si>
    <t>(A)</t>
  </si>
  <si>
    <t>ESTIMATED AUG</t>
  </si>
  <si>
    <t>(B)</t>
  </si>
  <si>
    <t>BUDGET RESERVE</t>
  </si>
  <si>
    <t>(C)</t>
  </si>
  <si>
    <t xml:space="preserve">    TOTAL  AVAIL</t>
  </si>
  <si>
    <t>(A+B-C)</t>
  </si>
  <si>
    <t xml:space="preserve">    ALLOCATIONS</t>
  </si>
  <si>
    <t>100  PERSONNEL</t>
  </si>
  <si>
    <t>(D)</t>
  </si>
  <si>
    <t>200  FED/ST TRANSFER</t>
  </si>
  <si>
    <t>(E)</t>
  </si>
  <si>
    <t>300 OPER EXPENSES</t>
  </si>
  <si>
    <t>(F)</t>
  </si>
  <si>
    <t>400 FIXED ASSETS</t>
  </si>
  <si>
    <t>(G)</t>
  </si>
  <si>
    <t>600 SUBS &amp; GRANTS</t>
  </si>
  <si>
    <t>(H)</t>
  </si>
  <si>
    <t>700 DEBT SERVICE</t>
  </si>
  <si>
    <t>(I)</t>
  </si>
  <si>
    <t>800 NON-EXPENSE</t>
  </si>
  <si>
    <t>(J)</t>
  </si>
  <si>
    <t>(D+E+F+G+H+I+J)</t>
  </si>
  <si>
    <t>$</t>
  </si>
  <si>
    <t>$33</t>
  </si>
  <si>
    <t>$17</t>
  </si>
  <si>
    <t>FUND  -  APPROPRIATION (FUND TYPE - FUND):</t>
  </si>
  <si>
    <t>AGENCY (BUSINESS AREA):</t>
  </si>
  <si>
    <t>Complement Adjustments Layout</t>
  </si>
  <si>
    <t>Adjustment</t>
  </si>
  <si>
    <t>Reference</t>
  </si>
  <si>
    <t>Adjustment Text</t>
  </si>
  <si>
    <t>Item</t>
  </si>
  <si>
    <t>Insert Fund Center Level 3 Name and Number</t>
  </si>
  <si>
    <t>Other Adjustments Layout</t>
  </si>
  <si>
    <t>GBO</t>
  </si>
  <si>
    <r>
      <t>PERSONNEL</t>
    </r>
    <r>
      <rPr>
        <i/>
        <sz val="8"/>
        <rFont val="Arial"/>
        <family val="2"/>
      </rPr>
      <t xml:space="preserve"> (100)</t>
    </r>
  </si>
  <si>
    <r>
      <t>OPERATING</t>
    </r>
    <r>
      <rPr>
        <i/>
        <sz val="8"/>
        <rFont val="Arial"/>
        <family val="2"/>
      </rPr>
      <t xml:space="preserve"> (300)</t>
    </r>
  </si>
  <si>
    <t>GBO USE</t>
  </si>
  <si>
    <t>Percentage</t>
  </si>
  <si>
    <r>
      <t>FIXED ASSETS</t>
    </r>
    <r>
      <rPr>
        <i/>
        <sz val="8"/>
        <rFont val="Arial"/>
        <family val="2"/>
      </rPr>
      <t xml:space="preserve"> (400)</t>
    </r>
  </si>
  <si>
    <r>
      <t>GRANTS AND SUBSIDIES</t>
    </r>
    <r>
      <rPr>
        <i/>
        <sz val="8"/>
        <rFont val="Arial"/>
        <family val="2"/>
      </rPr>
      <t xml:space="preserve"> (600)</t>
    </r>
  </si>
  <si>
    <r>
      <t>DEBT SERVICE</t>
    </r>
    <r>
      <rPr>
        <i/>
        <sz val="8"/>
        <rFont val="Arial"/>
        <family val="2"/>
      </rPr>
      <t xml:space="preserve"> (700)</t>
    </r>
  </si>
  <si>
    <r>
      <t>NON-EXPENSE/INTERAGENCY</t>
    </r>
    <r>
      <rPr>
        <i/>
        <sz val="8"/>
        <rFont val="Arial"/>
        <family val="2"/>
      </rPr>
      <t xml:space="preserve"> (800)</t>
    </r>
  </si>
  <si>
    <t>GBO:</t>
  </si>
  <si>
    <t>Calculation</t>
  </si>
  <si>
    <t>Explanation</t>
  </si>
  <si>
    <t>Commitment</t>
  </si>
  <si>
    <t>SAP Fund:</t>
  </si>
  <si>
    <t>SAP Appropriation Name:</t>
  </si>
  <si>
    <t>General Government Operations</t>
  </si>
  <si>
    <t>Executive Offices</t>
  </si>
  <si>
    <t>Calculattion</t>
  </si>
  <si>
    <t>BudgetPrep Complement Summary - Adjustments and Explanations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</si>
</sst>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_);\(#,##0.0\)"/>
    <numFmt numFmtId="166" formatCode="mm/dd/yy_)"/>
    <numFmt numFmtId="167" formatCode="0.0_)"/>
    <numFmt numFmtId="168" formatCode="0.0000_)"/>
    <numFmt numFmtId="169" formatCode=";;;"/>
    <numFmt numFmtId="170" formatCode="0.00000_)"/>
    <numFmt numFmtId="171" formatCode="0.000000_)"/>
    <numFmt numFmtId="172" formatCode="0_)"/>
    <numFmt numFmtId="173" formatCode="0.0000"/>
    <numFmt numFmtId="174" formatCode="0.00000"/>
    <numFmt numFmtId="175" formatCode="_(&quot;$&quot;* #,##0_);_(&quot;$&quot;* \(#,##0\);_(&quot;$&quot;* &quot;-&quot;??_);_(@_)"/>
    <numFmt numFmtId="176" formatCode="General_)"/>
    <numFmt numFmtId="177" formatCode="0.0%"/>
    <numFmt numFmtId="178" formatCode="_(* #,##0.0_);_(* \(#,##0.0\);_(* &quot;-&quot;??_);_(@_)"/>
    <numFmt numFmtId="179" formatCode="_(* #,##0_);_(* \(#,##0\);_(* &quot;-&quot;??_);_(@_)"/>
    <numFmt numFmtId="180" formatCode="0.000000"/>
    <numFmt numFmtId="181" formatCode="0.0"/>
    <numFmt numFmtId="182" formatCode="@*."/>
    <numFmt numFmtId="183" formatCode="&quot;$&quot;#,##0"/>
    <numFmt numFmtId="184" formatCode="[$-409]dddd\,\ mmmm\ dd\,\ yyyy"/>
    <numFmt numFmtId="185" formatCode="[$-409]h:mm:ss\ AM/PM"/>
  </numFmts>
  <fonts count="60">
    <font>
      <sz val="12"/>
      <color indexed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Courier"/>
      <family val="3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9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49" fontId="17" fillId="0" borderId="10" xfId="61" applyNumberFormat="1" applyFont="1" applyBorder="1" applyAlignment="1">
      <alignment vertical="top"/>
      <protection/>
    </xf>
    <xf numFmtId="0" fontId="17" fillId="0" borderId="0" xfId="61" applyFont="1" applyAlignment="1">
      <alignment vertical="top"/>
      <protection/>
    </xf>
    <xf numFmtId="0" fontId="17" fillId="0" borderId="10" xfId="61" applyFont="1" applyBorder="1" applyAlignment="1">
      <alignment vertical="top"/>
      <protection/>
    </xf>
    <xf numFmtId="0" fontId="4" fillId="0" borderId="0" xfId="57" applyFont="1" applyAlignment="1">
      <alignment vertical="top"/>
      <protection/>
    </xf>
    <xf numFmtId="0" fontId="4" fillId="0" borderId="0" xfId="57" applyFont="1" applyAlignment="1" quotePrefix="1">
      <alignment vertical="top"/>
      <protection/>
    </xf>
    <xf numFmtId="1" fontId="4" fillId="0" borderId="0" xfId="57" applyNumberFormat="1" applyFont="1" applyAlignment="1" quotePrefix="1">
      <alignment vertical="top"/>
      <protection/>
    </xf>
    <xf numFmtId="0" fontId="10" fillId="33" borderId="0" xfId="57" applyFont="1" applyFill="1" applyAlignment="1">
      <alignment horizontal="right" vertical="top"/>
      <protection/>
    </xf>
    <xf numFmtId="8" fontId="10" fillId="33" borderId="11" xfId="57" applyNumberFormat="1" applyFont="1" applyFill="1" applyBorder="1" applyAlignment="1">
      <alignment vertical="top"/>
      <protection/>
    </xf>
    <xf numFmtId="0" fontId="10" fillId="33" borderId="0" xfId="58" applyFont="1" applyFill="1" applyBorder="1" applyAlignment="1">
      <alignment vertical="top"/>
      <protection/>
    </xf>
    <xf numFmtId="8" fontId="10" fillId="33" borderId="12" xfId="57" applyNumberFormat="1" applyFont="1" applyFill="1" applyBorder="1" applyAlignment="1">
      <alignment vertical="top"/>
      <protection/>
    </xf>
    <xf numFmtId="8" fontId="4" fillId="0" borderId="0" xfId="57" applyNumberFormat="1" applyFont="1" applyAlignment="1">
      <alignment vertical="top"/>
      <protection/>
    </xf>
    <xf numFmtId="1" fontId="10" fillId="34" borderId="0" xfId="57" applyNumberFormat="1" applyFont="1" applyFill="1" applyAlignment="1">
      <alignment horizontal="right" vertical="top"/>
      <protection/>
    </xf>
    <xf numFmtId="0" fontId="10" fillId="0" borderId="0" xfId="58" applyFont="1" applyFill="1" applyBorder="1" applyAlignment="1">
      <alignment vertical="top"/>
      <protection/>
    </xf>
    <xf numFmtId="0" fontId="4" fillId="33" borderId="0" xfId="57" applyFont="1" applyFill="1" applyAlignment="1">
      <alignment vertical="top"/>
      <protection/>
    </xf>
    <xf numFmtId="0" fontId="7" fillId="33" borderId="0" xfId="58" applyFont="1" applyFill="1" applyBorder="1" applyAlignment="1">
      <alignment vertical="top"/>
      <protection/>
    </xf>
    <xf numFmtId="38" fontId="10" fillId="33" borderId="0" xfId="58" applyNumberFormat="1" applyFont="1" applyFill="1" applyBorder="1" applyAlignment="1">
      <alignment vertical="top"/>
      <protection/>
    </xf>
    <xf numFmtId="8" fontId="4" fillId="33" borderId="11" xfId="57" applyNumberFormat="1" applyFont="1" applyFill="1" applyBorder="1" applyAlignment="1">
      <alignment vertical="top"/>
      <protection/>
    </xf>
    <xf numFmtId="8" fontId="4" fillId="33" borderId="12" xfId="57" applyNumberFormat="1" applyFont="1" applyFill="1" applyBorder="1" applyAlignment="1">
      <alignment vertical="top"/>
      <protection/>
    </xf>
    <xf numFmtId="0" fontId="10" fillId="33" borderId="0" xfId="58" applyFont="1" applyFill="1" applyBorder="1" applyAlignment="1">
      <alignment horizontal="left" vertical="top"/>
      <protection/>
    </xf>
    <xf numFmtId="8" fontId="4" fillId="33" borderId="0" xfId="57" applyNumberFormat="1" applyFont="1" applyFill="1" applyBorder="1" applyAlignment="1">
      <alignment vertical="top"/>
      <protection/>
    </xf>
    <xf numFmtId="8" fontId="10" fillId="33" borderId="13" xfId="57" applyNumberFormat="1" applyFont="1" applyFill="1" applyBorder="1" applyAlignment="1">
      <alignment vertical="top"/>
      <protection/>
    </xf>
    <xf numFmtId="8" fontId="10" fillId="33" borderId="14" xfId="57" applyNumberFormat="1" applyFont="1" applyFill="1" applyBorder="1" applyAlignment="1">
      <alignment vertical="top"/>
      <protection/>
    </xf>
    <xf numFmtId="8" fontId="10" fillId="33" borderId="15" xfId="57" applyNumberFormat="1" applyFont="1" applyFill="1" applyBorder="1" applyAlignment="1">
      <alignment vertical="top"/>
      <protection/>
    </xf>
    <xf numFmtId="0" fontId="4" fillId="0" borderId="0" xfId="57" applyFont="1" applyFill="1" applyAlignment="1">
      <alignment vertical="top"/>
      <protection/>
    </xf>
    <xf numFmtId="0" fontId="10" fillId="0" borderId="0" xfId="57" applyFont="1" applyFill="1" applyAlignment="1">
      <alignment horizontal="right" vertical="top"/>
      <protection/>
    </xf>
    <xf numFmtId="8" fontId="10" fillId="0" borderId="11" xfId="57" applyNumberFormat="1" applyFont="1" applyFill="1" applyBorder="1" applyAlignment="1">
      <alignment vertical="top"/>
      <protection/>
    </xf>
    <xf numFmtId="8" fontId="10" fillId="0" borderId="12" xfId="57" applyNumberFormat="1" applyFont="1" applyFill="1" applyBorder="1" applyAlignment="1">
      <alignment vertical="top"/>
      <protection/>
    </xf>
    <xf numFmtId="8" fontId="4" fillId="0" borderId="0" xfId="57" applyNumberFormat="1" applyFont="1" applyFill="1" applyAlignment="1">
      <alignment vertical="top"/>
      <protection/>
    </xf>
    <xf numFmtId="1" fontId="10" fillId="0" borderId="0" xfId="57" applyNumberFormat="1" applyFont="1" applyFill="1" applyAlignment="1">
      <alignment horizontal="right" vertical="top"/>
      <protection/>
    </xf>
    <xf numFmtId="8" fontId="10" fillId="0" borderId="0" xfId="57" applyNumberFormat="1" applyFont="1" applyFill="1" applyAlignment="1">
      <alignment vertical="top"/>
      <protection/>
    </xf>
    <xf numFmtId="0" fontId="10" fillId="0" borderId="0" xfId="58" applyFont="1" applyFill="1" applyBorder="1" applyAlignment="1">
      <alignment horizontal="center" vertical="top"/>
      <protection/>
    </xf>
    <xf numFmtId="0" fontId="7" fillId="0" borderId="0" xfId="58" applyFont="1" applyFill="1" applyBorder="1" applyAlignment="1">
      <alignment vertical="top"/>
      <protection/>
    </xf>
    <xf numFmtId="38" fontId="10" fillId="0" borderId="0" xfId="58" applyNumberFormat="1" applyFont="1" applyFill="1" applyBorder="1" applyAlignment="1">
      <alignment vertical="top"/>
      <protection/>
    </xf>
    <xf numFmtId="38" fontId="19" fillId="0" borderId="0" xfId="58" applyNumberFormat="1" applyFont="1" applyFill="1" applyBorder="1" applyAlignment="1">
      <alignment vertical="top"/>
      <protection/>
    </xf>
    <xf numFmtId="38" fontId="9" fillId="0" borderId="0" xfId="58" applyNumberFormat="1" applyFont="1" applyFill="1" applyBorder="1" applyAlignment="1">
      <alignment vertical="top"/>
      <protection/>
    </xf>
    <xf numFmtId="8" fontId="4" fillId="0" borderId="11" xfId="57" applyNumberFormat="1" applyFont="1" applyFill="1" applyBorder="1" applyAlignment="1">
      <alignment vertical="top"/>
      <protection/>
    </xf>
    <xf numFmtId="8" fontId="4" fillId="0" borderId="12" xfId="57" applyNumberFormat="1" applyFont="1" applyFill="1" applyBorder="1" applyAlignment="1">
      <alignment vertical="top"/>
      <protection/>
    </xf>
    <xf numFmtId="0" fontId="10" fillId="0" borderId="0" xfId="58" applyFont="1" applyFill="1" applyBorder="1" applyAlignment="1">
      <alignment horizontal="left" vertical="top"/>
      <protection/>
    </xf>
    <xf numFmtId="8" fontId="10" fillId="0" borderId="0" xfId="57" applyNumberFormat="1" applyFont="1" applyFill="1" applyBorder="1" applyAlignment="1">
      <alignment vertical="top"/>
      <protection/>
    </xf>
    <xf numFmtId="8" fontId="10" fillId="0" borderId="13" xfId="57" applyNumberFormat="1" applyFont="1" applyFill="1" applyBorder="1" applyAlignment="1">
      <alignment vertical="top"/>
      <protection/>
    </xf>
    <xf numFmtId="8" fontId="10" fillId="0" borderId="14" xfId="57" applyNumberFormat="1" applyFont="1" applyFill="1" applyBorder="1" applyAlignment="1">
      <alignment vertical="top"/>
      <protection/>
    </xf>
    <xf numFmtId="8" fontId="10" fillId="0" borderId="15" xfId="57" applyNumberFormat="1" applyFont="1" applyFill="1" applyBorder="1" applyAlignment="1">
      <alignment vertical="top"/>
      <protection/>
    </xf>
    <xf numFmtId="0" fontId="7" fillId="0" borderId="0" xfId="58" applyFont="1" applyFill="1" applyBorder="1" applyAlignment="1">
      <alignment horizontal="right" vertical="top"/>
      <protection/>
    </xf>
    <xf numFmtId="0" fontId="7" fillId="33" borderId="0" xfId="58" applyFont="1" applyFill="1" applyBorder="1" applyAlignment="1">
      <alignment horizontal="right" vertical="top"/>
      <protection/>
    </xf>
    <xf numFmtId="176" fontId="20" fillId="0" borderId="0" xfId="60" applyNumberFormat="1" applyFont="1" applyAlignment="1" applyProtection="1">
      <alignment vertical="top"/>
      <protection/>
    </xf>
    <xf numFmtId="176" fontId="12" fillId="0" borderId="0" xfId="60" applyFont="1" applyAlignment="1" applyProtection="1">
      <alignment vertical="top"/>
      <protection/>
    </xf>
    <xf numFmtId="1" fontId="12" fillId="0" borderId="0" xfId="60" applyNumberFormat="1" applyFont="1" applyAlignment="1" applyProtection="1">
      <alignment vertical="top"/>
      <protection/>
    </xf>
    <xf numFmtId="176" fontId="12" fillId="0" borderId="0" xfId="60" applyNumberFormat="1" applyFont="1" applyAlignment="1" applyProtection="1">
      <alignment horizontal="left" vertical="top"/>
      <protection/>
    </xf>
    <xf numFmtId="176" fontId="20" fillId="0" borderId="0" xfId="60" applyNumberFormat="1" applyFont="1" applyAlignment="1" applyProtection="1">
      <alignment horizontal="left" vertical="top"/>
      <protection/>
    </xf>
    <xf numFmtId="0" fontId="21" fillId="0" borderId="16" xfId="0" applyFont="1" applyBorder="1" applyAlignment="1" applyProtection="1" quotePrefix="1">
      <alignment horizontal="left" vertical="top"/>
      <protection/>
    </xf>
    <xf numFmtId="0" fontId="6" fillId="0" borderId="17" xfId="0" applyFont="1" applyBorder="1" applyAlignment="1" applyProtection="1">
      <alignment horizontal="left" vertical="top"/>
      <protection/>
    </xf>
    <xf numFmtId="0" fontId="21" fillId="0" borderId="17" xfId="0" applyFont="1" applyBorder="1" applyAlignment="1" applyProtection="1" quotePrefix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21" fillId="0" borderId="17" xfId="0" applyFont="1" applyBorder="1" applyAlignment="1" applyProtection="1">
      <alignment horizontal="left" vertical="top"/>
      <protection/>
    </xf>
    <xf numFmtId="176" fontId="12" fillId="0" borderId="17" xfId="59" applyFont="1" applyBorder="1" applyAlignment="1" applyProtection="1">
      <alignment horizontal="left" vertical="top"/>
      <protection/>
    </xf>
    <xf numFmtId="9" fontId="12" fillId="0" borderId="17" xfId="64" applyFont="1" applyBorder="1" applyAlignment="1" applyProtection="1">
      <alignment horizontal="right" vertical="top"/>
      <protection/>
    </xf>
    <xf numFmtId="0" fontId="0" fillId="0" borderId="18" xfId="0" applyFont="1" applyBorder="1" applyAlignment="1" applyProtection="1">
      <alignment horizontal="left"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Border="1" applyAlignment="1" applyProtection="1">
      <alignment horizontal="centerContinuous" vertical="top"/>
      <protection/>
    </xf>
    <xf numFmtId="164" fontId="6" fillId="0" borderId="0" xfId="0" applyNumberFormat="1" applyFont="1" applyBorder="1" applyAlignment="1" applyProtection="1">
      <alignment horizontal="centerContinuous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 quotePrefix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6" fillId="0" borderId="0" xfId="0" applyNumberFormat="1" applyFont="1" applyBorder="1" applyAlignment="1" applyProtection="1">
      <alignment horizontal="left" vertical="top"/>
      <protection/>
    </xf>
    <xf numFmtId="176" fontId="12" fillId="0" borderId="0" xfId="59" applyFont="1" applyBorder="1" applyAlignment="1" applyProtection="1">
      <alignment horizontal="left" vertical="top"/>
      <protection/>
    </xf>
    <xf numFmtId="9" fontId="12" fillId="0" borderId="0" xfId="64" applyFont="1" applyBorder="1" applyAlignment="1" applyProtection="1">
      <alignment horizontal="right" vertical="top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6" fillId="0" borderId="13" xfId="0" applyFont="1" applyBorder="1" applyAlignment="1" applyProtection="1" quotePrefix="1">
      <alignment horizontal="left" vertical="top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6" fillId="0" borderId="14" xfId="0" applyNumberFormat="1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176" fontId="12" fillId="0" borderId="14" xfId="59" applyFont="1" applyBorder="1" applyAlignment="1" applyProtection="1">
      <alignment horizontal="left" vertical="top"/>
      <protection/>
    </xf>
    <xf numFmtId="176" fontId="12" fillId="0" borderId="14" xfId="59" applyFont="1" applyBorder="1" applyAlignment="1" applyProtection="1">
      <alignment horizontal="righ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vertical="top"/>
      <protection/>
    </xf>
    <xf numFmtId="176" fontId="12" fillId="0" borderId="19" xfId="60" applyFont="1" applyBorder="1" applyAlignment="1" applyProtection="1">
      <alignment vertical="top"/>
      <protection/>
    </xf>
    <xf numFmtId="176" fontId="12" fillId="0" borderId="0" xfId="60" applyNumberFormat="1" applyFont="1" applyAlignment="1" applyProtection="1" quotePrefix="1">
      <alignment horizontal="center" vertical="top"/>
      <protection/>
    </xf>
    <xf numFmtId="176" fontId="12" fillId="0" borderId="0" xfId="60" applyNumberFormat="1" applyFont="1" applyAlignment="1" applyProtection="1">
      <alignment horizontal="center" vertical="top"/>
      <protection/>
    </xf>
    <xf numFmtId="176" fontId="12" fillId="0" borderId="0" xfId="60" applyNumberFormat="1" applyFont="1" applyAlignment="1" applyProtection="1">
      <alignment horizontal="right" vertical="top"/>
      <protection/>
    </xf>
    <xf numFmtId="176" fontId="12" fillId="0" borderId="0" xfId="60" applyNumberFormat="1" applyFont="1" applyAlignment="1" applyProtection="1" quotePrefix="1">
      <alignment horizontal="right" vertical="top"/>
      <protection/>
    </xf>
    <xf numFmtId="176" fontId="24" fillId="0" borderId="0" xfId="60" applyNumberFormat="1" applyFont="1" applyAlignment="1" applyProtection="1">
      <alignment horizontal="right" vertical="top"/>
      <protection/>
    </xf>
    <xf numFmtId="176" fontId="25" fillId="0" borderId="0" xfId="60" applyNumberFormat="1" applyFont="1" applyAlignment="1" applyProtection="1">
      <alignment horizontal="left" vertical="top"/>
      <protection/>
    </xf>
    <xf numFmtId="5" fontId="20" fillId="0" borderId="0" xfId="60" applyNumberFormat="1" applyFont="1" applyAlignment="1" applyProtection="1">
      <alignment vertical="top"/>
      <protection/>
    </xf>
    <xf numFmtId="5" fontId="12" fillId="0" borderId="19" xfId="60" applyNumberFormat="1" applyFont="1" applyBorder="1" applyAlignment="1" applyProtection="1">
      <alignment vertical="top"/>
      <protection/>
    </xf>
    <xf numFmtId="176" fontId="12" fillId="0" borderId="10" xfId="60" applyFont="1" applyBorder="1" applyAlignment="1" applyProtection="1">
      <alignment vertical="top"/>
      <protection/>
    </xf>
    <xf numFmtId="5" fontId="20" fillId="0" borderId="0" xfId="44" applyNumberFormat="1" applyFont="1" applyAlignment="1" applyProtection="1">
      <alignment vertical="top"/>
      <protection/>
    </xf>
    <xf numFmtId="5" fontId="12" fillId="0" borderId="0" xfId="60" applyNumberFormat="1" applyFont="1" applyAlignment="1" applyProtection="1">
      <alignment vertical="top"/>
      <protection/>
    </xf>
    <xf numFmtId="5" fontId="12" fillId="0" borderId="19" xfId="60" applyNumberFormat="1" applyFont="1" applyBorder="1" applyAlignment="1" applyProtection="1">
      <alignment horizontal="left" vertical="top"/>
      <protection/>
    </xf>
    <xf numFmtId="5" fontId="12" fillId="0" borderId="10" xfId="60" applyNumberFormat="1" applyFont="1" applyBorder="1" applyAlignment="1" applyProtection="1">
      <alignment vertical="top"/>
      <protection/>
    </xf>
    <xf numFmtId="177" fontId="12" fillId="0" borderId="0" xfId="60" applyNumberFormat="1" applyFont="1" applyAlignment="1" applyProtection="1">
      <alignment vertical="top"/>
      <protection/>
    </xf>
    <xf numFmtId="37" fontId="20" fillId="0" borderId="0" xfId="60" applyNumberFormat="1" applyFont="1" applyAlignment="1" applyProtection="1">
      <alignment vertical="top"/>
      <protection/>
    </xf>
    <xf numFmtId="37" fontId="12" fillId="0" borderId="0" xfId="60" applyNumberFormat="1" applyFont="1" applyAlignment="1" applyProtection="1">
      <alignment vertical="top"/>
      <protection/>
    </xf>
    <xf numFmtId="37" fontId="12" fillId="0" borderId="19" xfId="60" applyNumberFormat="1" applyFont="1" applyBorder="1" applyAlignment="1" applyProtection="1">
      <alignment horizontal="left" vertical="top"/>
      <protection/>
    </xf>
    <xf numFmtId="37" fontId="12" fillId="0" borderId="10" xfId="60" applyNumberFormat="1" applyFont="1" applyBorder="1" applyAlignment="1" applyProtection="1">
      <alignment vertical="top"/>
      <protection/>
    </xf>
    <xf numFmtId="5" fontId="12" fillId="0" borderId="20" xfId="60" applyNumberFormat="1" applyFont="1" applyBorder="1" applyAlignment="1" applyProtection="1">
      <alignment vertical="top"/>
      <protection/>
    </xf>
    <xf numFmtId="5" fontId="12" fillId="0" borderId="20" xfId="42" applyNumberFormat="1" applyFont="1" applyBorder="1" applyAlignment="1" applyProtection="1">
      <alignment vertical="top"/>
      <protection/>
    </xf>
    <xf numFmtId="5" fontId="12" fillId="0" borderId="21" xfId="60" applyNumberFormat="1" applyFont="1" applyBorder="1" applyAlignment="1" applyProtection="1">
      <alignment vertical="top"/>
      <protection/>
    </xf>
    <xf numFmtId="177" fontId="12" fillId="0" borderId="20" xfId="60" applyNumberFormat="1" applyFont="1" applyBorder="1" applyAlignment="1" applyProtection="1">
      <alignment vertical="top"/>
      <protection/>
    </xf>
    <xf numFmtId="5" fontId="12" fillId="0" borderId="0" xfId="60" applyNumberFormat="1" applyFont="1" applyBorder="1" applyAlignment="1" applyProtection="1">
      <alignment vertical="top"/>
      <protection/>
    </xf>
    <xf numFmtId="177" fontId="12" fillId="0" borderId="0" xfId="60" applyNumberFormat="1" applyFont="1" applyBorder="1" applyAlignment="1" applyProtection="1">
      <alignment vertical="top"/>
      <protection/>
    </xf>
    <xf numFmtId="37" fontId="12" fillId="0" borderId="19" xfId="60" applyNumberFormat="1" applyFont="1" applyBorder="1" applyAlignment="1" applyProtection="1">
      <alignment vertical="top"/>
      <protection/>
    </xf>
    <xf numFmtId="5" fontId="12" fillId="0" borderId="20" xfId="44" applyNumberFormat="1" applyFont="1" applyBorder="1" applyAlignment="1" applyProtection="1">
      <alignment vertical="top"/>
      <protection/>
    </xf>
    <xf numFmtId="176" fontId="12" fillId="0" borderId="0" xfId="60" applyFont="1" applyAlignment="1" applyProtection="1">
      <alignment vertical="top"/>
      <protection locked="0"/>
    </xf>
    <xf numFmtId="176" fontId="12" fillId="0" borderId="0" xfId="60" applyFont="1" applyBorder="1" applyAlignment="1" applyProtection="1">
      <alignment horizontal="right" vertical="top"/>
      <protection/>
    </xf>
    <xf numFmtId="176" fontId="12" fillId="0" borderId="10" xfId="60" applyNumberFormat="1" applyFont="1" applyBorder="1" applyAlignment="1" applyProtection="1">
      <alignment horizontal="right" vertical="top"/>
      <protection/>
    </xf>
    <xf numFmtId="176" fontId="20" fillId="0" borderId="0" xfId="60" applyNumberFormat="1" applyFont="1" applyAlignment="1" applyProtection="1">
      <alignment horizontal="right" vertical="top"/>
      <protection/>
    </xf>
    <xf numFmtId="176" fontId="12" fillId="0" borderId="10" xfId="60" applyNumberFormat="1" applyFont="1" applyBorder="1" applyAlignment="1" applyProtection="1" quotePrefix="1">
      <alignment horizontal="right" vertical="top"/>
      <protection/>
    </xf>
    <xf numFmtId="176" fontId="12" fillId="0" borderId="0" xfId="60" applyFont="1" applyAlignment="1" applyProtection="1">
      <alignment horizontal="right" vertical="top"/>
      <protection/>
    </xf>
    <xf numFmtId="176" fontId="24" fillId="0" borderId="10" xfId="60" applyNumberFormat="1" applyFont="1" applyBorder="1" applyAlignment="1" applyProtection="1">
      <alignment horizontal="right" vertical="top"/>
      <protection/>
    </xf>
    <xf numFmtId="0" fontId="6" fillId="0" borderId="11" xfId="0" applyFont="1" applyBorder="1" applyAlignment="1" applyProtection="1" quotePrefix="1">
      <alignment horizontal="left" vertical="top"/>
      <protection/>
    </xf>
    <xf numFmtId="0" fontId="4" fillId="0" borderId="0" xfId="61" applyFont="1" applyAlignment="1">
      <alignment vertical="top"/>
      <protection/>
    </xf>
    <xf numFmtId="0" fontId="6" fillId="0" borderId="17" xfId="61" applyFont="1" applyBorder="1" applyAlignment="1" applyProtection="1">
      <alignment horizontal="left" vertical="top"/>
      <protection/>
    </xf>
    <xf numFmtId="0" fontId="21" fillId="0" borderId="17" xfId="61" applyFont="1" applyBorder="1" applyAlignment="1" applyProtection="1" quotePrefix="1">
      <alignment horizontal="left" vertical="top"/>
      <protection/>
    </xf>
    <xf numFmtId="0" fontId="6" fillId="0" borderId="17" xfId="61" applyFont="1" applyBorder="1" applyAlignment="1" applyProtection="1">
      <alignment horizontal="centerContinuous" vertical="top"/>
      <protection/>
    </xf>
    <xf numFmtId="0" fontId="6" fillId="0" borderId="0" xfId="61" applyFont="1" applyAlignment="1" applyProtection="1">
      <alignment vertical="top"/>
      <protection locked="0"/>
    </xf>
    <xf numFmtId="0" fontId="6" fillId="0" borderId="14" xfId="61" applyFont="1" applyBorder="1" applyAlignment="1" applyProtection="1">
      <alignment horizontal="left" vertical="top"/>
      <protection/>
    </xf>
    <xf numFmtId="0" fontId="6" fillId="0" borderId="14" xfId="61" applyFont="1" applyBorder="1" applyAlignment="1" applyProtection="1">
      <alignment horizontal="centerContinuous" vertical="top"/>
      <protection/>
    </xf>
    <xf numFmtId="0" fontId="6" fillId="0" borderId="22" xfId="61" applyFont="1" applyBorder="1" applyAlignment="1" applyProtection="1" quotePrefix="1">
      <alignment horizontal="left" vertical="top"/>
      <protection/>
    </xf>
    <xf numFmtId="0" fontId="6" fillId="0" borderId="0" xfId="61" applyFont="1" applyBorder="1" applyAlignment="1" applyProtection="1">
      <alignment horizontal="left" vertical="top"/>
      <protection/>
    </xf>
    <xf numFmtId="0" fontId="6" fillId="0" borderId="0" xfId="61" applyFont="1" applyBorder="1" applyAlignment="1" applyProtection="1">
      <alignment horizontal="centerContinuous" vertical="top"/>
      <protection/>
    </xf>
    <xf numFmtId="0" fontId="6" fillId="0" borderId="23" xfId="61" applyFont="1" applyBorder="1" applyAlignment="1" applyProtection="1" quotePrefix="1">
      <alignment horizontal="right" vertical="top"/>
      <protection/>
    </xf>
    <xf numFmtId="0" fontId="4" fillId="0" borderId="10" xfId="61" applyFont="1" applyBorder="1" applyAlignment="1" applyProtection="1">
      <alignment vertical="top"/>
      <protection/>
    </xf>
    <xf numFmtId="0" fontId="6" fillId="0" borderId="0" xfId="61" applyFont="1" applyBorder="1" applyAlignment="1" applyProtection="1" quotePrefix="1">
      <alignment horizontal="right" vertical="top"/>
      <protection/>
    </xf>
    <xf numFmtId="0" fontId="6" fillId="0" borderId="19" xfId="61" applyFont="1" applyBorder="1" applyAlignment="1" applyProtection="1" quotePrefix="1">
      <alignment horizontal="right" vertical="top"/>
      <protection/>
    </xf>
    <xf numFmtId="0" fontId="6" fillId="0" borderId="0" xfId="61" applyFont="1" applyBorder="1" applyAlignment="1" applyProtection="1">
      <alignment horizontal="right" vertical="top"/>
      <protection/>
    </xf>
    <xf numFmtId="0" fontId="10" fillId="0" borderId="10" xfId="61" applyFont="1" applyBorder="1" applyAlignment="1">
      <alignment horizontal="center" vertical="top"/>
      <protection/>
    </xf>
    <xf numFmtId="0" fontId="10" fillId="0" borderId="19" xfId="61" applyFont="1" applyBorder="1" applyAlignment="1">
      <alignment horizontal="center" vertical="top"/>
      <protection/>
    </xf>
    <xf numFmtId="0" fontId="10" fillId="0" borderId="0" xfId="61" applyFont="1" applyAlignment="1">
      <alignment vertical="top"/>
      <protection/>
    </xf>
    <xf numFmtId="0" fontId="10" fillId="0" borderId="24" xfId="61" applyFont="1" applyBorder="1" applyAlignment="1">
      <alignment horizontal="center" vertical="top"/>
      <protection/>
    </xf>
    <xf numFmtId="0" fontId="10" fillId="0" borderId="25" xfId="61" applyFont="1" applyBorder="1" applyAlignment="1">
      <alignment horizontal="center" vertical="top"/>
      <protection/>
    </xf>
    <xf numFmtId="0" fontId="10" fillId="0" borderId="26" xfId="61" applyFont="1" applyFill="1" applyBorder="1" applyAlignment="1">
      <alignment horizontal="center" vertical="top"/>
      <protection/>
    </xf>
    <xf numFmtId="0" fontId="4" fillId="0" borderId="10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16" fillId="0" borderId="10" xfId="61" applyFont="1" applyBorder="1" applyAlignment="1">
      <alignment vertical="top"/>
      <protection/>
    </xf>
    <xf numFmtId="0" fontId="17" fillId="0" borderId="19" xfId="61" applyFont="1" applyBorder="1" applyAlignment="1">
      <alignment vertical="top"/>
      <protection/>
    </xf>
    <xf numFmtId="0" fontId="4" fillId="0" borderId="0" xfId="61" applyFont="1" applyBorder="1" applyAlignment="1">
      <alignment vertical="top"/>
      <protection/>
    </xf>
    <xf numFmtId="0" fontId="18" fillId="0" borderId="10" xfId="61" applyFont="1" applyBorder="1" applyAlignment="1">
      <alignment vertical="top"/>
      <protection/>
    </xf>
    <xf numFmtId="5" fontId="17" fillId="0" borderId="0" xfId="61" applyNumberFormat="1" applyFont="1" applyBorder="1" applyAlignment="1">
      <alignment vertical="top"/>
      <protection/>
    </xf>
    <xf numFmtId="0" fontId="21" fillId="0" borderId="22" xfId="61" applyFont="1" applyBorder="1" applyAlignment="1" applyProtection="1" quotePrefix="1">
      <alignment horizontal="left" vertical="top"/>
      <protection/>
    </xf>
    <xf numFmtId="0" fontId="21" fillId="0" borderId="23" xfId="61" applyFont="1" applyBorder="1" applyAlignment="1" applyProtection="1">
      <alignment horizontal="left" vertical="top"/>
      <protection/>
    </xf>
    <xf numFmtId="0" fontId="6" fillId="0" borderId="27" xfId="61" applyFont="1" applyBorder="1" applyAlignment="1" applyProtection="1">
      <alignment horizontal="left" vertical="top"/>
      <protection/>
    </xf>
    <xf numFmtId="0" fontId="6" fillId="0" borderId="19" xfId="61" applyFont="1" applyBorder="1" applyAlignment="1" applyProtection="1">
      <alignment horizontal="center" vertical="top"/>
      <protection/>
    </xf>
    <xf numFmtId="0" fontId="15" fillId="0" borderId="10" xfId="61" applyFont="1" applyBorder="1" applyAlignment="1">
      <alignment vertical="top"/>
      <protection/>
    </xf>
    <xf numFmtId="0" fontId="10" fillId="0" borderId="0" xfId="61" applyFont="1" applyBorder="1" applyAlignment="1">
      <alignment horizontal="center" vertical="top"/>
      <protection/>
    </xf>
    <xf numFmtId="0" fontId="17" fillId="0" borderId="0" xfId="61" applyFont="1" applyBorder="1" applyAlignment="1">
      <alignment vertical="top"/>
      <protection/>
    </xf>
    <xf numFmtId="0" fontId="17" fillId="0" borderId="0" xfId="61" applyFont="1" applyBorder="1" applyAlignment="1">
      <alignment vertical="top" wrapText="1"/>
      <protection/>
    </xf>
    <xf numFmtId="183" fontId="17" fillId="0" borderId="0" xfId="61" applyNumberFormat="1" applyFont="1" applyBorder="1" applyAlignment="1">
      <alignment vertical="top"/>
      <protection/>
    </xf>
    <xf numFmtId="0" fontId="4" fillId="0" borderId="24" xfId="61" applyFont="1" applyBorder="1" applyAlignment="1">
      <alignment vertical="top"/>
      <protection/>
    </xf>
    <xf numFmtId="0" fontId="4" fillId="0" borderId="25" xfId="61" applyFont="1" applyBorder="1" applyAlignment="1">
      <alignment vertical="top"/>
      <protection/>
    </xf>
    <xf numFmtId="0" fontId="4" fillId="0" borderId="26" xfId="61" applyFont="1" applyBorder="1" applyAlignment="1">
      <alignment vertical="top"/>
      <protection/>
    </xf>
    <xf numFmtId="176" fontId="23" fillId="35" borderId="0" xfId="60" applyNumberFormat="1" applyFont="1" applyFill="1" applyBorder="1" applyAlignment="1" applyProtection="1">
      <alignment horizontal="right" vertical="top"/>
      <protection/>
    </xf>
    <xf numFmtId="176" fontId="23" fillId="36" borderId="0" xfId="60" applyNumberFormat="1" applyFont="1" applyFill="1" applyBorder="1" applyAlignment="1" applyProtection="1">
      <alignment horizontal="right" vertical="top"/>
      <protection/>
    </xf>
    <xf numFmtId="176" fontId="23" fillId="37" borderId="0" xfId="60" applyNumberFormat="1" applyFont="1" applyFill="1" applyBorder="1" applyAlignment="1" applyProtection="1">
      <alignment horizontal="right" vertical="top"/>
      <protection/>
    </xf>
    <xf numFmtId="0" fontId="6" fillId="0" borderId="14" xfId="61" applyFont="1" applyBorder="1" applyAlignment="1" applyProtection="1" quotePrefix="1">
      <alignment horizontal="left" vertical="top"/>
      <protection/>
    </xf>
    <xf numFmtId="176" fontId="10" fillId="0" borderId="0" xfId="60" applyNumberFormat="1" applyFont="1" applyAlignment="1" applyProtection="1">
      <alignment horizontal="center" vertical="top"/>
      <protection/>
    </xf>
    <xf numFmtId="0" fontId="0" fillId="0" borderId="0" xfId="0" applyFont="1" applyAlignment="1">
      <alignment horizontal="center" vertical="top"/>
    </xf>
    <xf numFmtId="176" fontId="12" fillId="0" borderId="14" xfId="60" applyFont="1" applyBorder="1" applyAlignment="1" applyProtection="1" quotePrefix="1">
      <alignment horizontal="center" vertical="top"/>
      <protection/>
    </xf>
    <xf numFmtId="0" fontId="0" fillId="0" borderId="14" xfId="0" applyFont="1" applyBorder="1" applyAlignment="1">
      <alignment horizontal="center" vertical="top"/>
    </xf>
    <xf numFmtId="179" fontId="22" fillId="38" borderId="28" xfId="42" applyNumberFormat="1" applyFont="1" applyFill="1" applyBorder="1" applyAlignment="1">
      <alignment horizontal="center" vertical="top"/>
    </xf>
    <xf numFmtId="176" fontId="12" fillId="0" borderId="29" xfId="60" applyFont="1" applyBorder="1" applyAlignment="1" applyProtection="1">
      <alignment horizontal="center" vertical="top"/>
      <protection/>
    </xf>
    <xf numFmtId="0" fontId="0" fillId="0" borderId="30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176" fontId="20" fillId="34" borderId="0" xfId="60" applyNumberFormat="1" applyFont="1" applyFill="1" applyAlignment="1" applyProtection="1">
      <alignment vertical="top"/>
      <protection locked="0"/>
    </xf>
    <xf numFmtId="0" fontId="7" fillId="0" borderId="16" xfId="58" applyFont="1" applyFill="1" applyBorder="1" applyAlignment="1">
      <alignment horizontal="center" vertical="top"/>
      <protection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33" borderId="16" xfId="58" applyFont="1" applyFill="1" applyBorder="1" applyAlignment="1">
      <alignment horizontal="center" vertical="top"/>
      <protection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8" fillId="0" borderId="32" xfId="61" applyFont="1" applyBorder="1" applyAlignment="1">
      <alignment horizontal="center" vertical="top"/>
      <protection/>
    </xf>
    <xf numFmtId="0" fontId="8" fillId="0" borderId="33" xfId="61" applyFont="1" applyBorder="1" applyAlignment="1">
      <alignment horizontal="center" vertical="top"/>
      <protection/>
    </xf>
    <xf numFmtId="0" fontId="8" fillId="0" borderId="34" xfId="61" applyFont="1" applyBorder="1" applyAlignment="1">
      <alignment horizontal="center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LOCATION" xfId="57"/>
    <cellStyle name="Normal_BLANK" xfId="58"/>
    <cellStyle name="Normal_FEDAUG" xfId="59"/>
    <cellStyle name="Normal_RBSUM96" xfId="60"/>
    <cellStyle name="Normal_TEMPLATE-Other Adj for Instruction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88"/>
  <sheetViews>
    <sheetView showGridLines="0" workbookViewId="0" topLeftCell="A1">
      <selection activeCell="B50" sqref="B50"/>
    </sheetView>
  </sheetViews>
  <sheetFormatPr defaultColWidth="11.21484375" defaultRowHeight="15" outlineLevelRow="1"/>
  <cols>
    <col min="1" max="1" width="1.88671875" style="46" customWidth="1"/>
    <col min="2" max="2" width="11.77734375" style="46" customWidth="1"/>
    <col min="3" max="7" width="8.77734375" style="46" customWidth="1"/>
    <col min="8" max="8" width="1.2265625" style="46" customWidth="1"/>
    <col min="9" max="10" width="9.3359375" style="46" customWidth="1"/>
    <col min="11" max="13" width="8.77734375" style="46" customWidth="1"/>
    <col min="14" max="14" width="6.77734375" style="46" customWidth="1"/>
    <col min="15" max="16" width="1.33203125" style="46" customWidth="1"/>
    <col min="17" max="16384" width="11.21484375" style="46" customWidth="1"/>
  </cols>
  <sheetData>
    <row r="1" spans="1:15" ht="15">
      <c r="A1" s="156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45"/>
    </row>
    <row r="2" spans="1:15" ht="15.75" thickBot="1">
      <c r="A2" s="158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45"/>
    </row>
    <row r="3" spans="1:17" ht="15">
      <c r="A3" s="50" t="s">
        <v>58</v>
      </c>
      <c r="B3" s="51"/>
      <c r="C3" s="51"/>
      <c r="D3" s="51"/>
      <c r="E3" s="52" t="s">
        <v>57</v>
      </c>
      <c r="F3" s="51"/>
      <c r="G3" s="51"/>
      <c r="H3" s="51"/>
      <c r="I3" s="53"/>
      <c r="J3" s="54"/>
      <c r="K3" s="54" t="s">
        <v>7</v>
      </c>
      <c r="L3" s="55"/>
      <c r="M3" s="56"/>
      <c r="N3" s="57"/>
      <c r="O3" s="58"/>
      <c r="P3" s="59"/>
      <c r="Q3" s="60"/>
    </row>
    <row r="4" spans="1:17" ht="15">
      <c r="A4" s="111" t="e">
        <f>#REF!</f>
        <v>#REF!</v>
      </c>
      <c r="B4" s="61"/>
      <c r="C4" s="61"/>
      <c r="D4" s="61"/>
      <c r="E4" s="62" t="e">
        <f>CONCATENATE(#REF!," - ",#REF!)</f>
        <v>#REF!</v>
      </c>
      <c r="F4" s="61"/>
      <c r="G4" s="61"/>
      <c r="H4" s="61"/>
      <c r="I4" s="63"/>
      <c r="J4" s="64"/>
      <c r="K4" s="65" t="e">
        <f>CONCATENATE(#REF!,"-",#REF!,"-",#REF!,"-",#REF!,"-",#REF!)</f>
        <v>#REF!</v>
      </c>
      <c r="L4" s="66"/>
      <c r="M4" s="67"/>
      <c r="N4" s="68"/>
      <c r="O4" s="58"/>
      <c r="P4" s="59"/>
      <c r="Q4" s="60"/>
    </row>
    <row r="5" spans="1:17" ht="15.75" thickBot="1">
      <c r="A5" s="69"/>
      <c r="B5" s="70"/>
      <c r="C5" s="70"/>
      <c r="D5" s="70"/>
      <c r="E5" s="70"/>
      <c r="F5" s="70"/>
      <c r="G5" s="71"/>
      <c r="H5" s="71"/>
      <c r="I5" s="72"/>
      <c r="J5" s="70"/>
      <c r="K5" s="71" t="e">
        <f>CONCATENATE(#REF!,"-",#REF!,"-",#REF!)</f>
        <v>#REF!</v>
      </c>
      <c r="L5" s="73"/>
      <c r="M5" s="74"/>
      <c r="N5" s="75"/>
      <c r="O5" s="76"/>
      <c r="P5" s="59"/>
      <c r="Q5" s="60"/>
    </row>
    <row r="6" spans="1:15" ht="11.25">
      <c r="A6" s="47"/>
      <c r="B6" s="48"/>
      <c r="K6" s="45"/>
      <c r="L6" s="45"/>
      <c r="M6" s="45"/>
      <c r="N6" s="45"/>
      <c r="O6" s="45"/>
    </row>
    <row r="7" spans="1:15" ht="12" customHeight="1" thickBot="1">
      <c r="A7" s="47"/>
      <c r="B7" s="45"/>
      <c r="C7" s="45"/>
      <c r="D7" s="45"/>
      <c r="G7" s="45"/>
      <c r="H7" s="77"/>
      <c r="I7" s="161" t="s">
        <v>69</v>
      </c>
      <c r="J7" s="162"/>
      <c r="K7" s="162"/>
      <c r="L7" s="163"/>
      <c r="M7" s="106" t="s">
        <v>8</v>
      </c>
      <c r="N7" s="107"/>
      <c r="O7" s="45"/>
    </row>
    <row r="8" spans="1:15" ht="12" customHeight="1" thickTop="1">
      <c r="A8" s="47"/>
      <c r="B8" s="45"/>
      <c r="H8" s="77"/>
      <c r="I8" s="105"/>
      <c r="J8" s="105"/>
      <c r="K8" s="81"/>
      <c r="L8" s="80" t="s">
        <v>8</v>
      </c>
      <c r="M8" s="108" t="s">
        <v>21</v>
      </c>
      <c r="N8" s="109"/>
      <c r="O8" s="45"/>
    </row>
    <row r="9" spans="1:15" ht="12" customHeight="1" thickBot="1">
      <c r="A9" s="47"/>
      <c r="B9" s="45"/>
      <c r="C9" s="80"/>
      <c r="D9" s="81"/>
      <c r="E9" s="160" t="s">
        <v>22</v>
      </c>
      <c r="F9" s="160"/>
      <c r="G9" s="160"/>
      <c r="H9" s="77"/>
      <c r="I9" s="105"/>
      <c r="J9" s="105"/>
      <c r="K9" s="154" t="s">
        <v>23</v>
      </c>
      <c r="L9" s="80" t="s">
        <v>10</v>
      </c>
      <c r="M9" s="106" t="s">
        <v>2</v>
      </c>
      <c r="N9" s="109"/>
      <c r="O9" s="45"/>
    </row>
    <row r="10" spans="1:15" ht="12" customHeight="1" thickTop="1">
      <c r="A10" s="47"/>
      <c r="B10" s="45"/>
      <c r="C10" s="152" t="s">
        <v>11</v>
      </c>
      <c r="D10" s="153" t="s">
        <v>9</v>
      </c>
      <c r="E10" s="82" t="s">
        <v>12</v>
      </c>
      <c r="F10" s="82" t="s">
        <v>13</v>
      </c>
      <c r="G10" s="82" t="s">
        <v>5</v>
      </c>
      <c r="H10" s="77"/>
      <c r="I10" s="82" t="s">
        <v>12</v>
      </c>
      <c r="J10" s="82" t="s">
        <v>13</v>
      </c>
      <c r="K10" s="82" t="s">
        <v>2</v>
      </c>
      <c r="L10" s="82" t="s">
        <v>1</v>
      </c>
      <c r="M10" s="110" t="s">
        <v>0</v>
      </c>
      <c r="N10" s="82" t="s">
        <v>70</v>
      </c>
      <c r="O10" s="45"/>
    </row>
    <row r="11" spans="1:16" ht="11.25" outlineLevel="1">
      <c r="A11" s="47">
        <v>10</v>
      </c>
      <c r="B11" s="83" t="s">
        <v>67</v>
      </c>
      <c r="C11" s="84"/>
      <c r="D11" s="84"/>
      <c r="G11" s="84"/>
      <c r="H11" s="85"/>
      <c r="M11" s="86"/>
      <c r="O11" s="45"/>
      <c r="P11" s="45"/>
    </row>
    <row r="12" spans="1:15" ht="12" customHeight="1" outlineLevel="1">
      <c r="A12" s="47">
        <v>11</v>
      </c>
      <c r="B12" s="79" t="s">
        <v>3</v>
      </c>
      <c r="C12" s="87" t="e">
        <f>#REF!</f>
        <v>#REF!</v>
      </c>
      <c r="D12" s="87" t="e">
        <f>#REF!+#REF!</f>
        <v>#REF!</v>
      </c>
      <c r="E12" s="84" t="e">
        <f>#REF!</f>
        <v>#REF!</v>
      </c>
      <c r="F12" s="84" t="e">
        <f>#REF!</f>
        <v>#REF!</v>
      </c>
      <c r="G12" s="88" t="e">
        <f>E12+F12</f>
        <v>#REF!</v>
      </c>
      <c r="H12" s="89"/>
      <c r="I12" s="84" t="e">
        <f>#REF!</f>
        <v>#REF!</v>
      </c>
      <c r="J12" s="84" t="e">
        <f>#REF!</f>
        <v>#REF!</v>
      </c>
      <c r="K12" s="84" t="e">
        <f>I12+J12</f>
        <v>#REF!</v>
      </c>
      <c r="L12" s="88" t="e">
        <f>K12-G12</f>
        <v>#REF!</v>
      </c>
      <c r="M12" s="90" t="e">
        <f>K12-C12</f>
        <v>#REF!</v>
      </c>
      <c r="N12" s="91" t="e">
        <f>IF(C12&lt;&gt;0,ROUND(M12/C12,3),"        NA")</f>
        <v>#REF!</v>
      </c>
      <c r="O12" s="45"/>
    </row>
    <row r="13" spans="1:16" ht="12" customHeight="1" outlineLevel="1">
      <c r="A13" s="47">
        <v>12</v>
      </c>
      <c r="B13" s="79" t="s">
        <v>4</v>
      </c>
      <c r="C13" s="92" t="e">
        <f>#REF!+#REF!</f>
        <v>#REF!</v>
      </c>
      <c r="D13" s="92" t="e">
        <f>(#REF!+#REF!)+(#REF!+#REF!)</f>
        <v>#REF!</v>
      </c>
      <c r="E13" s="92" t="e">
        <f>#REF!+#REF!</f>
        <v>#REF!</v>
      </c>
      <c r="F13" s="92" t="e">
        <f>#REF!+#REF!</f>
        <v>#REF!</v>
      </c>
      <c r="G13" s="93" t="e">
        <f>E13+F13</f>
        <v>#REF!</v>
      </c>
      <c r="H13" s="94"/>
      <c r="I13" s="92" t="e">
        <f>#REF!+#REF!</f>
        <v>#REF!</v>
      </c>
      <c r="J13" s="92" t="e">
        <f>#REF!+#REF!</f>
        <v>#REF!</v>
      </c>
      <c r="K13" s="92" t="e">
        <f>I13+J13</f>
        <v>#REF!</v>
      </c>
      <c r="L13" s="93" t="e">
        <f>K13-G13</f>
        <v>#REF!</v>
      </c>
      <c r="M13" s="95" t="e">
        <f>K13-C13</f>
        <v>#REF!</v>
      </c>
      <c r="N13" s="91" t="e">
        <f>IF(C13&lt;&gt;0,ROUND(M13/C13,3),"        NA")</f>
        <v>#REF!</v>
      </c>
      <c r="O13" s="45"/>
      <c r="P13" s="45"/>
    </row>
    <row r="14" spans="1:16" ht="12" customHeight="1" outlineLevel="1">
      <c r="A14" s="47">
        <v>13</v>
      </c>
      <c r="B14" s="78" t="s">
        <v>14</v>
      </c>
      <c r="C14" s="92" t="e">
        <f>#REF!</f>
        <v>#REF!</v>
      </c>
      <c r="D14" s="92" t="e">
        <f>#REF!+#REF!</f>
        <v>#REF!</v>
      </c>
      <c r="E14" s="92" t="e">
        <f>#REF!</f>
        <v>#REF!</v>
      </c>
      <c r="F14" s="92" t="e">
        <f>#REF!</f>
        <v>#REF!</v>
      </c>
      <c r="G14" s="93" t="e">
        <f>E14+F14</f>
        <v>#REF!</v>
      </c>
      <c r="H14" s="94"/>
      <c r="I14" s="92" t="e">
        <f>#REF!</f>
        <v>#REF!</v>
      </c>
      <c r="J14" s="92" t="e">
        <f>#REF!</f>
        <v>#REF!</v>
      </c>
      <c r="K14" s="92" t="e">
        <f>I14+J14</f>
        <v>#REF!</v>
      </c>
      <c r="L14" s="93" t="e">
        <f>K14-G14</f>
        <v>#REF!</v>
      </c>
      <c r="M14" s="95" t="e">
        <f>K14-C14</f>
        <v>#REF!</v>
      </c>
      <c r="N14" s="91" t="e">
        <f>IF(C14&lt;&gt;0,ROUND(M14/C14,3),"        NA")</f>
        <v>#REF!</v>
      </c>
      <c r="O14" s="45"/>
      <c r="P14" s="45"/>
    </row>
    <row r="15" spans="1:16" ht="12.75" customHeight="1" outlineLevel="1">
      <c r="A15" s="47">
        <v>14</v>
      </c>
      <c r="B15" s="80" t="s">
        <v>5</v>
      </c>
      <c r="C15" s="96" t="e">
        <f>SUM(C11:C14)</f>
        <v>#REF!</v>
      </c>
      <c r="D15" s="96" t="e">
        <f>SUM(D11:D14)</f>
        <v>#REF!</v>
      </c>
      <c r="E15" s="96" t="e">
        <f>SUM(E11:E14)</f>
        <v>#REF!</v>
      </c>
      <c r="F15" s="96" t="e">
        <f>SUM(F11:F14)</f>
        <v>#REF!</v>
      </c>
      <c r="G15" s="96" t="e">
        <f>SUM(G11:G14)</f>
        <v>#REF!</v>
      </c>
      <c r="H15" s="89"/>
      <c r="I15" s="96" t="e">
        <f>SUM(I11:I14)</f>
        <v>#REF!</v>
      </c>
      <c r="J15" s="96" t="e">
        <f>SUM(J11:J14)</f>
        <v>#REF!</v>
      </c>
      <c r="K15" s="97" t="e">
        <f>SUM(K11:K14)</f>
        <v>#REF!</v>
      </c>
      <c r="L15" s="96" t="e">
        <f>SUM(L11:L14)</f>
        <v>#REF!</v>
      </c>
      <c r="M15" s="98" t="e">
        <f>K15-C15</f>
        <v>#REF!</v>
      </c>
      <c r="N15" s="99" t="e">
        <f>IF(C15&lt;&gt;0,ROUND(M15/C15,3),"        NA")</f>
        <v>#REF!</v>
      </c>
      <c r="O15" s="45"/>
      <c r="P15" s="45"/>
    </row>
    <row r="16" spans="1:16" ht="6.75" customHeight="1">
      <c r="A16" s="47">
        <v>15</v>
      </c>
      <c r="B16" s="80"/>
      <c r="C16" s="100"/>
      <c r="D16" s="100"/>
      <c r="E16" s="100"/>
      <c r="F16" s="100"/>
      <c r="G16" s="100"/>
      <c r="H16" s="89"/>
      <c r="I16" s="100"/>
      <c r="J16" s="100"/>
      <c r="K16" s="100"/>
      <c r="L16" s="100"/>
      <c r="M16" s="90"/>
      <c r="N16" s="101"/>
      <c r="O16" s="45"/>
      <c r="P16" s="45"/>
    </row>
    <row r="17" spans="1:16" ht="11.25" outlineLevel="1">
      <c r="A17" s="47">
        <v>16</v>
      </c>
      <c r="B17" s="83" t="s">
        <v>68</v>
      </c>
      <c r="C17" s="93"/>
      <c r="D17" s="93"/>
      <c r="G17" s="93"/>
      <c r="H17" s="102"/>
      <c r="K17" s="93"/>
      <c r="L17" s="93"/>
      <c r="M17" s="86"/>
      <c r="O17" s="45"/>
      <c r="P17" s="45"/>
    </row>
    <row r="18" spans="1:16" ht="12" customHeight="1" outlineLevel="1">
      <c r="A18" s="47">
        <v>17</v>
      </c>
      <c r="B18" s="79" t="s">
        <v>3</v>
      </c>
      <c r="C18" s="84" t="e">
        <f>#REF!</f>
        <v>#REF!</v>
      </c>
      <c r="D18" s="84" t="e">
        <f>#REF!+#REF!</f>
        <v>#REF!</v>
      </c>
      <c r="E18" s="84" t="e">
        <f>#REF!</f>
        <v>#REF!</v>
      </c>
      <c r="F18" s="84" t="e">
        <f>#REF!</f>
        <v>#REF!</v>
      </c>
      <c r="G18" s="88" t="e">
        <f>E18+F18</f>
        <v>#REF!</v>
      </c>
      <c r="H18" s="85"/>
      <c r="I18" s="84" t="e">
        <f>#REF!</f>
        <v>#REF!</v>
      </c>
      <c r="J18" s="84" t="e">
        <f>#REF!</f>
        <v>#REF!</v>
      </c>
      <c r="K18" s="84" t="e">
        <f>I18+J18</f>
        <v>#REF!</v>
      </c>
      <c r="L18" s="88" t="e">
        <f>K18-G18</f>
        <v>#REF!</v>
      </c>
      <c r="M18" s="90" t="e">
        <f>K18-C18</f>
        <v>#REF!</v>
      </c>
      <c r="N18" s="91" t="e">
        <f>IF(C18&lt;&gt;0,ROUND(M18/C18,3),"        NA")</f>
        <v>#REF!</v>
      </c>
      <c r="O18" s="45"/>
      <c r="P18" s="45"/>
    </row>
    <row r="19" spans="1:16" ht="12" customHeight="1" outlineLevel="1">
      <c r="A19" s="47">
        <v>18</v>
      </c>
      <c r="B19" s="79" t="s">
        <v>4</v>
      </c>
      <c r="C19" s="92" t="e">
        <f>#REF!+#REF!</f>
        <v>#REF!</v>
      </c>
      <c r="D19" s="92" t="e">
        <f>(#REF!+#REF!)+(#REF!+#REF!)</f>
        <v>#REF!</v>
      </c>
      <c r="E19" s="92" t="e">
        <f>#REF!+#REF!</f>
        <v>#REF!</v>
      </c>
      <c r="F19" s="92" t="e">
        <f>#REF!+#REF!</f>
        <v>#REF!</v>
      </c>
      <c r="G19" s="93" t="e">
        <f>E19+F19</f>
        <v>#REF!</v>
      </c>
      <c r="H19" s="102"/>
      <c r="I19" s="92" t="e">
        <f>#REF!+#REF!</f>
        <v>#REF!</v>
      </c>
      <c r="J19" s="92" t="e">
        <f>#REF!+#REF!</f>
        <v>#REF!</v>
      </c>
      <c r="K19" s="92" t="e">
        <f>I19+J19</f>
        <v>#REF!</v>
      </c>
      <c r="L19" s="93" t="e">
        <f>K19-G19</f>
        <v>#REF!</v>
      </c>
      <c r="M19" s="95" t="e">
        <f>K19-C19</f>
        <v>#REF!</v>
      </c>
      <c r="N19" s="91" t="e">
        <f>IF(C19&lt;&gt;0,ROUND(M19/C19,3),"        NA")</f>
        <v>#REF!</v>
      </c>
      <c r="O19" s="45"/>
      <c r="P19" s="45"/>
    </row>
    <row r="20" spans="1:16" ht="12" customHeight="1" outlineLevel="1">
      <c r="A20" s="47">
        <v>19</v>
      </c>
      <c r="B20" s="78" t="s">
        <v>14</v>
      </c>
      <c r="C20" s="92" t="e">
        <f>#REF!</f>
        <v>#REF!</v>
      </c>
      <c r="D20" s="92" t="e">
        <f>#REF!+#REF!</f>
        <v>#REF!</v>
      </c>
      <c r="E20" s="92" t="e">
        <f>#REF!</f>
        <v>#REF!</v>
      </c>
      <c r="F20" s="92" t="e">
        <f>#REF!</f>
        <v>#REF!</v>
      </c>
      <c r="G20" s="93" t="e">
        <f>E20+F20</f>
        <v>#REF!</v>
      </c>
      <c r="H20" s="102"/>
      <c r="I20" s="92" t="e">
        <f>#REF!</f>
        <v>#REF!</v>
      </c>
      <c r="J20" s="92" t="e">
        <f>#REF!</f>
        <v>#REF!</v>
      </c>
      <c r="K20" s="92" t="e">
        <f>I20+J20</f>
        <v>#REF!</v>
      </c>
      <c r="L20" s="93" t="e">
        <f>K20-G20</f>
        <v>#REF!</v>
      </c>
      <c r="M20" s="95" t="e">
        <f>K20-C20</f>
        <v>#REF!</v>
      </c>
      <c r="N20" s="91" t="e">
        <f>IF(C20&lt;&gt;0,ROUND(M20/C20,3),"        NA")</f>
        <v>#REF!</v>
      </c>
      <c r="O20" s="45"/>
      <c r="P20" s="45"/>
    </row>
    <row r="21" spans="1:22" ht="11.25" outlineLevel="1">
      <c r="A21" s="47">
        <v>20</v>
      </c>
      <c r="B21" s="80" t="s">
        <v>5</v>
      </c>
      <c r="C21" s="96" t="e">
        <f>SUM(C17:C20)</f>
        <v>#REF!</v>
      </c>
      <c r="D21" s="96" t="e">
        <f>SUM(D17:D20)</f>
        <v>#REF!</v>
      </c>
      <c r="E21" s="96" t="e">
        <f>SUM(E17:E20)</f>
        <v>#REF!</v>
      </c>
      <c r="F21" s="96" t="e">
        <f>SUM(F17:F20)</f>
        <v>#REF!</v>
      </c>
      <c r="G21" s="96" t="e">
        <f>SUM(G17:G20)</f>
        <v>#REF!</v>
      </c>
      <c r="H21" s="85"/>
      <c r="I21" s="103" t="e">
        <f>SUM(I17:I20)</f>
        <v>#REF!</v>
      </c>
      <c r="J21" s="96" t="e">
        <f>SUM(J17:J20)</f>
        <v>#REF!</v>
      </c>
      <c r="K21" s="96" t="e">
        <f>SUM(K17:K20)</f>
        <v>#REF!</v>
      </c>
      <c r="L21" s="96" t="e">
        <f>SUM(L17:L20)</f>
        <v>#REF!</v>
      </c>
      <c r="M21" s="98" t="e">
        <f>K21-C21</f>
        <v>#REF!</v>
      </c>
      <c r="N21" s="99" t="e">
        <f>IF(C21&lt;&gt;0,ROUND(M21/C21,3),"        NA")</f>
        <v>#REF!</v>
      </c>
      <c r="O21" s="45"/>
      <c r="P21" s="45"/>
      <c r="S21" s="45"/>
      <c r="T21" s="45"/>
      <c r="U21" s="45"/>
      <c r="V21" s="45"/>
    </row>
    <row r="22" spans="1:22" ht="6.75" customHeight="1">
      <c r="A22" s="47">
        <v>21</v>
      </c>
      <c r="B22" s="80"/>
      <c r="C22" s="100"/>
      <c r="D22" s="100"/>
      <c r="E22" s="100"/>
      <c r="F22" s="100"/>
      <c r="G22" s="100"/>
      <c r="H22" s="85"/>
      <c r="I22" s="100"/>
      <c r="J22" s="100"/>
      <c r="K22" s="100"/>
      <c r="L22" s="100"/>
      <c r="M22" s="90"/>
      <c r="N22" s="101"/>
      <c r="O22" s="45"/>
      <c r="P22" s="45"/>
      <c r="S22" s="45"/>
      <c r="T22" s="45"/>
      <c r="U22" s="45"/>
      <c r="V22" s="45"/>
    </row>
    <row r="23" spans="1:22" ht="11.25" outlineLevel="1">
      <c r="A23" s="47">
        <v>22</v>
      </c>
      <c r="B23" s="83" t="s">
        <v>71</v>
      </c>
      <c r="C23" s="93"/>
      <c r="D23" s="93"/>
      <c r="G23" s="93"/>
      <c r="H23" s="102"/>
      <c r="K23" s="93"/>
      <c r="L23" s="93"/>
      <c r="M23" s="86"/>
      <c r="O23" s="45"/>
      <c r="P23" s="45"/>
      <c r="S23" s="45"/>
      <c r="T23" s="45"/>
      <c r="U23" s="45"/>
      <c r="V23" s="45"/>
    </row>
    <row r="24" spans="1:22" ht="12" customHeight="1" outlineLevel="1">
      <c r="A24" s="47">
        <v>23</v>
      </c>
      <c r="B24" s="79" t="s">
        <v>3</v>
      </c>
      <c r="C24" s="84" t="e">
        <f>#REF!</f>
        <v>#REF!</v>
      </c>
      <c r="D24" s="84" t="e">
        <f>#REF!+#REF!</f>
        <v>#REF!</v>
      </c>
      <c r="E24" s="84" t="e">
        <f>#REF!</f>
        <v>#REF!</v>
      </c>
      <c r="F24" s="84" t="e">
        <f>#REF!</f>
        <v>#REF!</v>
      </c>
      <c r="G24" s="88" t="e">
        <f>E24+F24</f>
        <v>#REF!</v>
      </c>
      <c r="H24" s="85"/>
      <c r="I24" s="84" t="e">
        <f>#REF!</f>
        <v>#REF!</v>
      </c>
      <c r="J24" s="84" t="e">
        <f>#REF!</f>
        <v>#REF!</v>
      </c>
      <c r="K24" s="84" t="e">
        <f>I24+J24</f>
        <v>#REF!</v>
      </c>
      <c r="L24" s="88" t="e">
        <f>K24-G24</f>
        <v>#REF!</v>
      </c>
      <c r="M24" s="90" t="e">
        <f>K24-C24</f>
        <v>#REF!</v>
      </c>
      <c r="N24" s="91" t="e">
        <f>IF(C24&lt;&gt;0,ROUND(M24/C24,3),"        NA")</f>
        <v>#REF!</v>
      </c>
      <c r="O24" s="45"/>
      <c r="P24" s="45"/>
      <c r="S24" s="45"/>
      <c r="T24" s="45"/>
      <c r="U24" s="45"/>
      <c r="V24" s="45"/>
    </row>
    <row r="25" spans="1:22" ht="12" customHeight="1" outlineLevel="1">
      <c r="A25" s="47">
        <v>24</v>
      </c>
      <c r="B25" s="79" t="s">
        <v>4</v>
      </c>
      <c r="C25" s="92" t="e">
        <f>#REF!+#REF!</f>
        <v>#REF!</v>
      </c>
      <c r="D25" s="92" t="e">
        <f>(#REF!+#REF!)+(#REF!+#REF!)</f>
        <v>#REF!</v>
      </c>
      <c r="E25" s="92" t="e">
        <f>#REF!+#REF!</f>
        <v>#REF!</v>
      </c>
      <c r="F25" s="92" t="e">
        <f>#REF!+#REF!</f>
        <v>#REF!</v>
      </c>
      <c r="G25" s="93" t="e">
        <f>E25+F25</f>
        <v>#REF!</v>
      </c>
      <c r="H25" s="102"/>
      <c r="I25" s="92" t="e">
        <f>#REF!+#REF!</f>
        <v>#REF!</v>
      </c>
      <c r="J25" s="92" t="e">
        <f>#REF!+#REF!</f>
        <v>#REF!</v>
      </c>
      <c r="K25" s="92" t="e">
        <f>I25+J25</f>
        <v>#REF!</v>
      </c>
      <c r="L25" s="93" t="e">
        <f>K25-G25</f>
        <v>#REF!</v>
      </c>
      <c r="M25" s="95" t="e">
        <f>K25-C25</f>
        <v>#REF!</v>
      </c>
      <c r="N25" s="91" t="e">
        <f>IF(C25&lt;&gt;0,ROUND(M25/C25,3),"        NA")</f>
        <v>#REF!</v>
      </c>
      <c r="O25" s="45"/>
      <c r="P25" s="45"/>
      <c r="S25" s="45"/>
      <c r="T25" s="45"/>
      <c r="U25" s="45"/>
      <c r="V25" s="45"/>
    </row>
    <row r="26" spans="1:22" ht="12" customHeight="1" outlineLevel="1">
      <c r="A26" s="47">
        <v>25</v>
      </c>
      <c r="B26" s="78" t="s">
        <v>14</v>
      </c>
      <c r="C26" s="92" t="e">
        <f>#REF!</f>
        <v>#REF!</v>
      </c>
      <c r="D26" s="92" t="e">
        <f>#REF!+#REF!</f>
        <v>#REF!</v>
      </c>
      <c r="E26" s="92" t="e">
        <f>#REF!</f>
        <v>#REF!</v>
      </c>
      <c r="F26" s="92" t="e">
        <f>#REF!</f>
        <v>#REF!</v>
      </c>
      <c r="G26" s="93" t="e">
        <f>E26+F26</f>
        <v>#REF!</v>
      </c>
      <c r="H26" s="102"/>
      <c r="I26" s="92" t="e">
        <f>#REF!</f>
        <v>#REF!</v>
      </c>
      <c r="J26" s="92" t="e">
        <f>#REF!</f>
        <v>#REF!</v>
      </c>
      <c r="K26" s="92" t="e">
        <f>I26+J26</f>
        <v>#REF!</v>
      </c>
      <c r="L26" s="93" t="e">
        <f>K26-G26</f>
        <v>#REF!</v>
      </c>
      <c r="M26" s="95" t="e">
        <f>K26-C26</f>
        <v>#REF!</v>
      </c>
      <c r="N26" s="91" t="e">
        <f>IF(C26&lt;&gt;0,ROUND(M26/C26,3),"        NA")</f>
        <v>#REF!</v>
      </c>
      <c r="O26" s="45"/>
      <c r="P26" s="45"/>
      <c r="S26" s="45"/>
      <c r="T26" s="45"/>
      <c r="U26" s="45"/>
      <c r="V26" s="45"/>
    </row>
    <row r="27" spans="1:22" ht="11.25" outlineLevel="1">
      <c r="A27" s="47">
        <v>26</v>
      </c>
      <c r="B27" s="80" t="s">
        <v>5</v>
      </c>
      <c r="C27" s="96" t="e">
        <f>SUM(C23:C26)</f>
        <v>#REF!</v>
      </c>
      <c r="D27" s="96" t="e">
        <f>SUM(D23:D26)</f>
        <v>#REF!</v>
      </c>
      <c r="E27" s="96" t="e">
        <f>SUM(E23:E26)</f>
        <v>#REF!</v>
      </c>
      <c r="F27" s="96" t="e">
        <f>SUM(F23:F26)</f>
        <v>#REF!</v>
      </c>
      <c r="G27" s="96" t="e">
        <f>SUM(G23:G26)</f>
        <v>#REF!</v>
      </c>
      <c r="H27" s="85"/>
      <c r="I27" s="96" t="e">
        <f>SUM(I23:I26)</f>
        <v>#REF!</v>
      </c>
      <c r="J27" s="96" t="e">
        <f>SUM(J23:J26)</f>
        <v>#REF!</v>
      </c>
      <c r="K27" s="96" t="e">
        <f>SUM(K23:K26)</f>
        <v>#REF!</v>
      </c>
      <c r="L27" s="96" t="e">
        <f>SUM(L23:L26)</f>
        <v>#REF!</v>
      </c>
      <c r="M27" s="98" t="e">
        <f>K27-C27</f>
        <v>#REF!</v>
      </c>
      <c r="N27" s="99" t="e">
        <f>IF(C27&lt;&gt;0,ROUND(M27/C27,3),"        NA")</f>
        <v>#REF!</v>
      </c>
      <c r="O27" s="45"/>
      <c r="P27" s="45"/>
      <c r="S27" s="45"/>
      <c r="T27" s="45"/>
      <c r="U27" s="45"/>
      <c r="V27" s="45"/>
    </row>
    <row r="28" spans="1:22" ht="6.75" customHeight="1">
      <c r="A28" s="47">
        <v>27</v>
      </c>
      <c r="B28" s="80"/>
      <c r="C28" s="100"/>
      <c r="D28" s="100"/>
      <c r="E28" s="100"/>
      <c r="F28" s="100"/>
      <c r="G28" s="100"/>
      <c r="H28" s="85"/>
      <c r="I28" s="100"/>
      <c r="J28" s="100"/>
      <c r="K28" s="100"/>
      <c r="L28" s="100"/>
      <c r="M28" s="90"/>
      <c r="N28" s="101"/>
      <c r="O28" s="45"/>
      <c r="P28" s="45"/>
      <c r="S28" s="45"/>
      <c r="T28" s="45"/>
      <c r="U28" s="45"/>
      <c r="V28" s="45"/>
    </row>
    <row r="29" spans="1:22" ht="11.25" outlineLevel="1">
      <c r="A29" s="47">
        <v>28</v>
      </c>
      <c r="B29" s="83" t="s">
        <v>72</v>
      </c>
      <c r="C29" s="93"/>
      <c r="D29" s="93"/>
      <c r="G29" s="93"/>
      <c r="H29" s="102"/>
      <c r="K29" s="93"/>
      <c r="L29" s="93"/>
      <c r="M29" s="86"/>
      <c r="O29" s="45"/>
      <c r="P29" s="45"/>
      <c r="S29" s="45"/>
      <c r="T29" s="45"/>
      <c r="U29" s="45"/>
      <c r="V29" s="45"/>
    </row>
    <row r="30" spans="1:22" ht="12" customHeight="1" outlineLevel="1">
      <c r="A30" s="47">
        <v>29</v>
      </c>
      <c r="B30" s="79" t="s">
        <v>3</v>
      </c>
      <c r="C30" s="84" t="e">
        <f>#REF!</f>
        <v>#REF!</v>
      </c>
      <c r="D30" s="84" t="e">
        <f>#REF!+#REF!</f>
        <v>#REF!</v>
      </c>
      <c r="E30" s="84" t="e">
        <f>#REF!</f>
        <v>#REF!</v>
      </c>
      <c r="F30" s="84" t="e">
        <f>#REF!</f>
        <v>#REF!</v>
      </c>
      <c r="G30" s="88" t="e">
        <f>E30+F30</f>
        <v>#REF!</v>
      </c>
      <c r="H30" s="85"/>
      <c r="I30" s="84" t="e">
        <f>#REF!</f>
        <v>#REF!</v>
      </c>
      <c r="J30" s="84" t="e">
        <f>#REF!</f>
        <v>#REF!</v>
      </c>
      <c r="K30" s="84" t="e">
        <f>I30+J30</f>
        <v>#REF!</v>
      </c>
      <c r="L30" s="88" t="e">
        <f>K30-G30</f>
        <v>#REF!</v>
      </c>
      <c r="M30" s="90" t="e">
        <f>K30-C30</f>
        <v>#REF!</v>
      </c>
      <c r="N30" s="91" t="e">
        <f>IF(C30&lt;&gt;0,ROUND(M30/C30,3),"        NA")</f>
        <v>#REF!</v>
      </c>
      <c r="O30" s="45"/>
      <c r="P30" s="45"/>
      <c r="S30" s="45"/>
      <c r="T30" s="45"/>
      <c r="U30" s="45"/>
      <c r="V30" s="45"/>
    </row>
    <row r="31" spans="1:22" ht="12" customHeight="1" outlineLevel="1">
      <c r="A31" s="47">
        <v>30</v>
      </c>
      <c r="B31" s="79" t="s">
        <v>4</v>
      </c>
      <c r="C31" s="92" t="e">
        <f>#REF!+#REF!</f>
        <v>#REF!</v>
      </c>
      <c r="D31" s="92" t="e">
        <f>(#REF!+#REF!)+(#REF!+#REF!)</f>
        <v>#REF!</v>
      </c>
      <c r="E31" s="92" t="e">
        <f>#REF!+#REF!</f>
        <v>#REF!</v>
      </c>
      <c r="F31" s="92" t="e">
        <f>#REF!+#REF!</f>
        <v>#REF!</v>
      </c>
      <c r="G31" s="93" t="e">
        <f>E31+F31</f>
        <v>#REF!</v>
      </c>
      <c r="H31" s="102"/>
      <c r="I31" s="92" t="e">
        <f>#REF!+#REF!</f>
        <v>#REF!</v>
      </c>
      <c r="J31" s="92" t="e">
        <f>#REF!+#REF!</f>
        <v>#REF!</v>
      </c>
      <c r="K31" s="92" t="e">
        <f>I31+J31</f>
        <v>#REF!</v>
      </c>
      <c r="L31" s="93" t="e">
        <f>K31-G31</f>
        <v>#REF!</v>
      </c>
      <c r="M31" s="95" t="e">
        <f>K31-C31</f>
        <v>#REF!</v>
      </c>
      <c r="N31" s="91" t="e">
        <f>IF(C31&lt;&gt;0,ROUND(M31/C31,3),"        NA")</f>
        <v>#REF!</v>
      </c>
      <c r="O31" s="45"/>
      <c r="P31" s="45"/>
      <c r="S31" s="45"/>
      <c r="T31" s="45"/>
      <c r="U31" s="45"/>
      <c r="V31" s="45"/>
    </row>
    <row r="32" spans="1:22" ht="12" customHeight="1" outlineLevel="1">
      <c r="A32" s="47">
        <v>31</v>
      </c>
      <c r="B32" s="78" t="s">
        <v>14</v>
      </c>
      <c r="C32" s="92" t="e">
        <f>#REF!</f>
        <v>#REF!</v>
      </c>
      <c r="D32" s="92" t="e">
        <f>#REF!+#REF!</f>
        <v>#REF!</v>
      </c>
      <c r="E32" s="92" t="e">
        <f>#REF!</f>
        <v>#REF!</v>
      </c>
      <c r="F32" s="92" t="e">
        <f>#REF!</f>
        <v>#REF!</v>
      </c>
      <c r="G32" s="93" t="e">
        <f>E32+F32</f>
        <v>#REF!</v>
      </c>
      <c r="H32" s="102"/>
      <c r="I32" s="92" t="e">
        <f>#REF!</f>
        <v>#REF!</v>
      </c>
      <c r="J32" s="92" t="e">
        <f>#REF!</f>
        <v>#REF!</v>
      </c>
      <c r="K32" s="92" t="e">
        <f>I32+J32</f>
        <v>#REF!</v>
      </c>
      <c r="L32" s="93" t="e">
        <f>K32-G32</f>
        <v>#REF!</v>
      </c>
      <c r="M32" s="95" t="e">
        <f>K32-C32</f>
        <v>#REF!</v>
      </c>
      <c r="N32" s="91" t="e">
        <f>IF(C32&lt;&gt;0,ROUND(M32/C32,3),"        NA")</f>
        <v>#REF!</v>
      </c>
      <c r="O32" s="45"/>
      <c r="P32" s="45"/>
      <c r="S32" s="45"/>
      <c r="T32" s="45"/>
      <c r="U32" s="45"/>
      <c r="V32" s="45"/>
    </row>
    <row r="33" spans="1:22" ht="11.25" outlineLevel="1">
      <c r="A33" s="47">
        <v>32</v>
      </c>
      <c r="B33" s="80" t="s">
        <v>5</v>
      </c>
      <c r="C33" s="96" t="e">
        <f>SUM(C29:C32)</f>
        <v>#REF!</v>
      </c>
      <c r="D33" s="96" t="e">
        <f>SUM(D29:D32)</f>
        <v>#REF!</v>
      </c>
      <c r="E33" s="96" t="e">
        <f>SUM(E29:E32)</f>
        <v>#REF!</v>
      </c>
      <c r="F33" s="96" t="e">
        <f>SUM(F29:F32)</f>
        <v>#REF!</v>
      </c>
      <c r="G33" s="96" t="e">
        <f>SUM(G29:G32)</f>
        <v>#REF!</v>
      </c>
      <c r="H33" s="85"/>
      <c r="I33" s="96" t="e">
        <f>SUM(I29:I32)</f>
        <v>#REF!</v>
      </c>
      <c r="J33" s="96" t="e">
        <f>SUM(J29:J32)</f>
        <v>#REF!</v>
      </c>
      <c r="K33" s="96" t="e">
        <f>SUM(K29:K32)</f>
        <v>#REF!</v>
      </c>
      <c r="L33" s="96" t="e">
        <f>SUM(L29:L32)</f>
        <v>#REF!</v>
      </c>
      <c r="M33" s="98" t="e">
        <f>K33-C33</f>
        <v>#REF!</v>
      </c>
      <c r="N33" s="99" t="e">
        <f>IF(C33&lt;&gt;0,ROUND(M33/C33,3),"        NA")</f>
        <v>#REF!</v>
      </c>
      <c r="O33" s="45"/>
      <c r="P33" s="45"/>
      <c r="S33" s="45"/>
      <c r="T33" s="45"/>
      <c r="U33" s="45"/>
      <c r="V33" s="45"/>
    </row>
    <row r="34" spans="1:22" ht="6.75" customHeight="1">
      <c r="A34" s="47">
        <v>33</v>
      </c>
      <c r="B34" s="80"/>
      <c r="C34" s="100"/>
      <c r="D34" s="100"/>
      <c r="E34" s="100"/>
      <c r="F34" s="100"/>
      <c r="G34" s="100"/>
      <c r="H34" s="85"/>
      <c r="I34" s="100"/>
      <c r="J34" s="100"/>
      <c r="K34" s="100"/>
      <c r="L34" s="100"/>
      <c r="M34" s="90"/>
      <c r="N34" s="101"/>
      <c r="O34" s="45"/>
      <c r="P34" s="45"/>
      <c r="S34" s="45"/>
      <c r="T34" s="45"/>
      <c r="U34" s="45"/>
      <c r="V34" s="45"/>
    </row>
    <row r="35" spans="1:22" ht="11.25" outlineLevel="1">
      <c r="A35" s="47">
        <v>28</v>
      </c>
      <c r="B35" s="83" t="s">
        <v>73</v>
      </c>
      <c r="C35" s="93"/>
      <c r="D35" s="93"/>
      <c r="G35" s="93"/>
      <c r="H35" s="102"/>
      <c r="K35" s="93"/>
      <c r="L35" s="93"/>
      <c r="M35" s="86"/>
      <c r="O35" s="45"/>
      <c r="P35" s="45"/>
      <c r="S35" s="45"/>
      <c r="T35" s="45"/>
      <c r="U35" s="45"/>
      <c r="V35" s="45"/>
    </row>
    <row r="36" spans="1:22" ht="12" customHeight="1" outlineLevel="1">
      <c r="A36" s="47">
        <v>29</v>
      </c>
      <c r="B36" s="79" t="s">
        <v>3</v>
      </c>
      <c r="C36" s="84" t="e">
        <f>#REF!</f>
        <v>#REF!</v>
      </c>
      <c r="D36" s="84" t="e">
        <f>#REF!</f>
        <v>#REF!</v>
      </c>
      <c r="E36" s="84" t="e">
        <f>#REF!</f>
        <v>#REF!</v>
      </c>
      <c r="F36" s="84">
        <v>0</v>
      </c>
      <c r="G36" s="88" t="e">
        <f>E36+F36</f>
        <v>#REF!</v>
      </c>
      <c r="H36" s="85"/>
      <c r="I36" s="84" t="e">
        <f>#REF!</f>
        <v>#REF!</v>
      </c>
      <c r="J36" s="84">
        <v>0</v>
      </c>
      <c r="K36" s="84" t="e">
        <f>I36+J36</f>
        <v>#REF!</v>
      </c>
      <c r="L36" s="88" t="e">
        <f>K36-G36</f>
        <v>#REF!</v>
      </c>
      <c r="M36" s="90" t="e">
        <f>K36-C36</f>
        <v>#REF!</v>
      </c>
      <c r="N36" s="91" t="e">
        <f>IF(C36&lt;&gt;0,ROUND(M36/C36,3),"        NA")</f>
        <v>#REF!</v>
      </c>
      <c r="O36" s="45"/>
      <c r="P36" s="45"/>
      <c r="S36" s="45"/>
      <c r="T36" s="45"/>
      <c r="U36" s="45"/>
      <c r="V36" s="45"/>
    </row>
    <row r="37" spans="1:22" ht="12" customHeight="1" outlineLevel="1">
      <c r="A37" s="47">
        <v>30</v>
      </c>
      <c r="B37" s="79" t="s">
        <v>4</v>
      </c>
      <c r="C37" s="92" t="e">
        <f>#REF!</f>
        <v>#REF!</v>
      </c>
      <c r="D37" s="92" t="e">
        <f>#REF!</f>
        <v>#REF!</v>
      </c>
      <c r="E37" s="92" t="e">
        <f>#REF!</f>
        <v>#REF!</v>
      </c>
      <c r="F37" s="92">
        <v>0</v>
      </c>
      <c r="G37" s="93" t="e">
        <f>E37+F37</f>
        <v>#REF!</v>
      </c>
      <c r="H37" s="102"/>
      <c r="I37" s="92" t="e">
        <f>#REF!</f>
        <v>#REF!</v>
      </c>
      <c r="J37" s="92">
        <v>0</v>
      </c>
      <c r="K37" s="92" t="e">
        <f>I37+J37</f>
        <v>#REF!</v>
      </c>
      <c r="L37" s="93" t="e">
        <f>K37-G37</f>
        <v>#REF!</v>
      </c>
      <c r="M37" s="95" t="e">
        <f>K37-C37</f>
        <v>#REF!</v>
      </c>
      <c r="N37" s="91" t="e">
        <f>IF(C37&lt;&gt;0,ROUND(M37/C37,3),"        NA")</f>
        <v>#REF!</v>
      </c>
      <c r="O37" s="45"/>
      <c r="P37" s="45"/>
      <c r="S37" s="45"/>
      <c r="T37" s="45"/>
      <c r="U37" s="45"/>
      <c r="V37" s="45"/>
    </row>
    <row r="38" spans="1:22" ht="12" customHeight="1" outlineLevel="1">
      <c r="A38" s="47">
        <v>31</v>
      </c>
      <c r="B38" s="78" t="s">
        <v>14</v>
      </c>
      <c r="C38" s="92" t="e">
        <f>#REF!</f>
        <v>#REF!</v>
      </c>
      <c r="D38" s="92" t="e">
        <f>#REF!</f>
        <v>#REF!</v>
      </c>
      <c r="E38" s="92" t="e">
        <f>#REF!</f>
        <v>#REF!</v>
      </c>
      <c r="F38" s="92">
        <v>0</v>
      </c>
      <c r="G38" s="93" t="e">
        <f>E38+F38</f>
        <v>#REF!</v>
      </c>
      <c r="H38" s="102"/>
      <c r="I38" s="92" t="e">
        <f>#REF!</f>
        <v>#REF!</v>
      </c>
      <c r="J38" s="92">
        <v>0</v>
      </c>
      <c r="K38" s="92" t="e">
        <f>I38+J38</f>
        <v>#REF!</v>
      </c>
      <c r="L38" s="93" t="e">
        <f>K38-G38</f>
        <v>#REF!</v>
      </c>
      <c r="M38" s="95" t="e">
        <f>K38-C38</f>
        <v>#REF!</v>
      </c>
      <c r="N38" s="91" t="e">
        <f>IF(C38&lt;&gt;0,ROUND(M38/C38,3),"        NA")</f>
        <v>#REF!</v>
      </c>
      <c r="O38" s="45"/>
      <c r="P38" s="45"/>
      <c r="S38" s="45"/>
      <c r="T38" s="45"/>
      <c r="U38" s="45"/>
      <c r="V38" s="45"/>
    </row>
    <row r="39" spans="1:22" ht="11.25" outlineLevel="1">
      <c r="A39" s="47">
        <v>32</v>
      </c>
      <c r="B39" s="80" t="s">
        <v>5</v>
      </c>
      <c r="C39" s="96" t="e">
        <f>SUM(C35:C38)</f>
        <v>#REF!</v>
      </c>
      <c r="D39" s="96" t="e">
        <f>SUM(D35:D38)</f>
        <v>#REF!</v>
      </c>
      <c r="E39" s="96" t="e">
        <f>SUM(E35:E38)</f>
        <v>#REF!</v>
      </c>
      <c r="F39" s="96">
        <f>SUM(F35:F38)</f>
        <v>0</v>
      </c>
      <c r="G39" s="96" t="e">
        <f>SUM(G35:G38)</f>
        <v>#REF!</v>
      </c>
      <c r="H39" s="85"/>
      <c r="I39" s="96" t="e">
        <f>SUM(I35:I38)</f>
        <v>#REF!</v>
      </c>
      <c r="J39" s="96">
        <f>SUM(J35:J38)</f>
        <v>0</v>
      </c>
      <c r="K39" s="96" t="e">
        <f>SUM(K35:K38)</f>
        <v>#REF!</v>
      </c>
      <c r="L39" s="96" t="e">
        <f>SUM(L35:L38)</f>
        <v>#REF!</v>
      </c>
      <c r="M39" s="98" t="e">
        <f>K39-C39</f>
        <v>#REF!</v>
      </c>
      <c r="N39" s="99" t="e">
        <f>IF(C39&lt;&gt;0,ROUND(M39/C39,3),"        NA")</f>
        <v>#REF!</v>
      </c>
      <c r="O39" s="45"/>
      <c r="P39" s="45"/>
      <c r="S39" s="45"/>
      <c r="T39" s="45"/>
      <c r="U39" s="45"/>
      <c r="V39" s="45"/>
    </row>
    <row r="40" spans="1:22" ht="6.75" customHeight="1">
      <c r="A40" s="47">
        <v>33</v>
      </c>
      <c r="B40" s="80"/>
      <c r="C40" s="100"/>
      <c r="D40" s="100"/>
      <c r="E40" s="100"/>
      <c r="F40" s="100"/>
      <c r="G40" s="100"/>
      <c r="H40" s="85"/>
      <c r="I40" s="100"/>
      <c r="J40" s="100"/>
      <c r="K40" s="100"/>
      <c r="L40" s="100"/>
      <c r="M40" s="90"/>
      <c r="N40" s="101"/>
      <c r="O40" s="45"/>
      <c r="P40" s="45"/>
      <c r="S40" s="45"/>
      <c r="T40" s="45"/>
      <c r="U40" s="45"/>
      <c r="V40" s="45"/>
    </row>
    <row r="41" spans="1:22" ht="11.25" outlineLevel="1">
      <c r="A41" s="47">
        <v>34</v>
      </c>
      <c r="B41" s="83" t="s">
        <v>74</v>
      </c>
      <c r="C41" s="93"/>
      <c r="D41" s="93"/>
      <c r="G41" s="93"/>
      <c r="H41" s="102"/>
      <c r="K41" s="93"/>
      <c r="L41" s="93"/>
      <c r="M41" s="86"/>
      <c r="O41" s="45"/>
      <c r="P41" s="45"/>
      <c r="S41" s="45"/>
      <c r="T41" s="45"/>
      <c r="U41" s="45"/>
      <c r="V41" s="45"/>
    </row>
    <row r="42" spans="1:22" ht="12" customHeight="1" outlineLevel="1">
      <c r="A42" s="47">
        <v>35</v>
      </c>
      <c r="B42" s="79" t="s">
        <v>3</v>
      </c>
      <c r="C42" s="84" t="e">
        <f>#REF!</f>
        <v>#REF!</v>
      </c>
      <c r="D42" s="84" t="e">
        <f>#REF!+#REF!</f>
        <v>#REF!</v>
      </c>
      <c r="E42" s="84" t="e">
        <f>#REF!</f>
        <v>#REF!</v>
      </c>
      <c r="F42" s="84" t="e">
        <f>#REF!</f>
        <v>#REF!</v>
      </c>
      <c r="G42" s="88" t="e">
        <f>E42+F42</f>
        <v>#REF!</v>
      </c>
      <c r="H42" s="85"/>
      <c r="I42" s="84" t="e">
        <f>#REF!</f>
        <v>#REF!</v>
      </c>
      <c r="J42" s="84" t="e">
        <f>#REF!</f>
        <v>#REF!</v>
      </c>
      <c r="K42" s="84" t="e">
        <f>I42+J42</f>
        <v>#REF!</v>
      </c>
      <c r="L42" s="88" t="e">
        <f>K42-G42</f>
        <v>#REF!</v>
      </c>
      <c r="M42" s="90" t="e">
        <f>K42-C42</f>
        <v>#REF!</v>
      </c>
      <c r="N42" s="91" t="e">
        <f>IF(C42&lt;&gt;0,ROUND(M42/C42,3),"        NA")</f>
        <v>#REF!</v>
      </c>
      <c r="O42" s="45"/>
      <c r="P42" s="45"/>
      <c r="S42" s="45"/>
      <c r="T42" s="45"/>
      <c r="U42" s="45"/>
      <c r="V42" s="45"/>
    </row>
    <row r="43" spans="1:22" ht="12" customHeight="1" outlineLevel="1">
      <c r="A43" s="47">
        <v>36</v>
      </c>
      <c r="B43" s="79" t="s">
        <v>4</v>
      </c>
      <c r="C43" s="92" t="e">
        <f>#REF!+#REF!</f>
        <v>#REF!</v>
      </c>
      <c r="D43" s="92" t="e">
        <f>(#REF!+#REF!)+(#REF!+#REF!)</f>
        <v>#REF!</v>
      </c>
      <c r="E43" s="92" t="e">
        <f>#REF!+#REF!</f>
        <v>#REF!</v>
      </c>
      <c r="F43" s="92" t="e">
        <f>#REF!+#REF!</f>
        <v>#REF!</v>
      </c>
      <c r="G43" s="93" t="e">
        <f>E43+F43</f>
        <v>#REF!</v>
      </c>
      <c r="H43" s="102"/>
      <c r="I43" s="92" t="e">
        <f>#REF!+#REF!</f>
        <v>#REF!</v>
      </c>
      <c r="J43" s="92" t="e">
        <f>#REF!+#REF!</f>
        <v>#REF!</v>
      </c>
      <c r="K43" s="92" t="e">
        <f>I43+J43</f>
        <v>#REF!</v>
      </c>
      <c r="L43" s="93" t="e">
        <f>K43-G43</f>
        <v>#REF!</v>
      </c>
      <c r="M43" s="95" t="e">
        <f>K43-C43</f>
        <v>#REF!</v>
      </c>
      <c r="N43" s="91" t="e">
        <f>IF(C43&lt;&gt;0,ROUND(M43/C43,3),"        NA")</f>
        <v>#REF!</v>
      </c>
      <c r="O43" s="45"/>
      <c r="P43" s="45"/>
      <c r="S43" s="45"/>
      <c r="T43" s="45"/>
      <c r="U43" s="45"/>
      <c r="V43" s="45"/>
    </row>
    <row r="44" spans="1:22" ht="12" customHeight="1" outlineLevel="1">
      <c r="A44" s="47">
        <v>37</v>
      </c>
      <c r="B44" s="78" t="s">
        <v>14</v>
      </c>
      <c r="C44" s="92" t="e">
        <f>#REF!</f>
        <v>#REF!</v>
      </c>
      <c r="D44" s="92" t="e">
        <f>#REF!+#REF!</f>
        <v>#REF!</v>
      </c>
      <c r="E44" s="92" t="e">
        <f>#REF!</f>
        <v>#REF!</v>
      </c>
      <c r="F44" s="92" t="e">
        <f>#REF!</f>
        <v>#REF!</v>
      </c>
      <c r="G44" s="93" t="e">
        <f>E44+F44</f>
        <v>#REF!</v>
      </c>
      <c r="H44" s="102"/>
      <c r="I44" s="92" t="e">
        <f>#REF!</f>
        <v>#REF!</v>
      </c>
      <c r="J44" s="92" t="e">
        <f>#REF!</f>
        <v>#REF!</v>
      </c>
      <c r="K44" s="92" t="e">
        <f>I44+J44</f>
        <v>#REF!</v>
      </c>
      <c r="L44" s="93" t="e">
        <f>K44-G44</f>
        <v>#REF!</v>
      </c>
      <c r="M44" s="95" t="e">
        <f>K44-C44</f>
        <v>#REF!</v>
      </c>
      <c r="N44" s="91" t="e">
        <f>IF(C44&lt;&gt;0,ROUND(M44/C44,3),"        NA")</f>
        <v>#REF!</v>
      </c>
      <c r="O44" s="45"/>
      <c r="P44" s="45"/>
      <c r="S44" s="45"/>
      <c r="T44" s="45"/>
      <c r="U44" s="45"/>
      <c r="V44" s="45"/>
    </row>
    <row r="45" spans="1:22" ht="11.25" outlineLevel="1">
      <c r="A45" s="47">
        <v>38</v>
      </c>
      <c r="B45" s="80" t="s">
        <v>5</v>
      </c>
      <c r="C45" s="96" t="e">
        <f>SUM(C41:C44)</f>
        <v>#REF!</v>
      </c>
      <c r="D45" s="96" t="e">
        <f>SUM(D41:D44)</f>
        <v>#REF!</v>
      </c>
      <c r="E45" s="96" t="e">
        <f>SUM(E41:E44)</f>
        <v>#REF!</v>
      </c>
      <c r="F45" s="96" t="e">
        <f>SUM(F41:F44)</f>
        <v>#REF!</v>
      </c>
      <c r="G45" s="96" t="e">
        <f>SUM(G41:G44)</f>
        <v>#REF!</v>
      </c>
      <c r="H45" s="85"/>
      <c r="I45" s="96" t="e">
        <f>SUM(I41:I44)</f>
        <v>#REF!</v>
      </c>
      <c r="J45" s="96" t="e">
        <f>SUM(J41:J44)</f>
        <v>#REF!</v>
      </c>
      <c r="K45" s="96" t="e">
        <f>SUM(K41:K44)</f>
        <v>#REF!</v>
      </c>
      <c r="L45" s="96" t="e">
        <f>SUM(L41:L44)</f>
        <v>#REF!</v>
      </c>
      <c r="M45" s="98" t="e">
        <f>K45-C45</f>
        <v>#REF!</v>
      </c>
      <c r="N45" s="99" t="e">
        <f>IF(C45&lt;&gt;0,ROUND(M45/C45,3),"        NA")</f>
        <v>#REF!</v>
      </c>
      <c r="O45" s="45"/>
      <c r="P45" s="45"/>
      <c r="S45" s="45"/>
      <c r="T45" s="45"/>
      <c r="U45" s="45"/>
      <c r="V45" s="45"/>
    </row>
    <row r="46" spans="1:22" ht="6.75" customHeight="1">
      <c r="A46" s="47">
        <v>39</v>
      </c>
      <c r="B46" s="80"/>
      <c r="C46" s="100"/>
      <c r="D46" s="100"/>
      <c r="E46" s="100"/>
      <c r="F46" s="100"/>
      <c r="G46" s="100"/>
      <c r="H46" s="85"/>
      <c r="I46" s="100"/>
      <c r="J46" s="100"/>
      <c r="K46" s="100"/>
      <c r="L46" s="100"/>
      <c r="M46" s="90"/>
      <c r="N46" s="101"/>
      <c r="O46" s="45"/>
      <c r="P46" s="45"/>
      <c r="S46" s="45"/>
      <c r="T46" s="45"/>
      <c r="U46" s="45"/>
      <c r="V46" s="45"/>
    </row>
    <row r="47" spans="1:22" ht="11.25" outlineLevel="1">
      <c r="A47" s="47">
        <v>40</v>
      </c>
      <c r="B47" s="83" t="s">
        <v>15</v>
      </c>
      <c r="C47" s="93"/>
      <c r="D47" s="93"/>
      <c r="G47" s="93"/>
      <c r="H47" s="102"/>
      <c r="K47" s="93"/>
      <c r="L47" s="93"/>
      <c r="M47" s="86"/>
      <c r="O47" s="45"/>
      <c r="P47" s="45"/>
      <c r="S47" s="45"/>
      <c r="T47" s="45"/>
      <c r="U47" s="45"/>
      <c r="V47" s="45"/>
    </row>
    <row r="48" spans="1:22" ht="12" customHeight="1" outlineLevel="1">
      <c r="A48" s="47">
        <v>41</v>
      </c>
      <c r="B48" s="79" t="s">
        <v>3</v>
      </c>
      <c r="C48" s="84" t="e">
        <f>#REF!</f>
        <v>#REF!</v>
      </c>
      <c r="D48" s="84" t="e">
        <f>#REF!+#REF!</f>
        <v>#REF!</v>
      </c>
      <c r="E48" s="84" t="e">
        <f>#REF!</f>
        <v>#REF!</v>
      </c>
      <c r="F48" s="84" t="e">
        <f>#REF!</f>
        <v>#REF!</v>
      </c>
      <c r="G48" s="88" t="e">
        <f>E48+F48</f>
        <v>#REF!</v>
      </c>
      <c r="H48" s="85"/>
      <c r="I48" s="84" t="e">
        <f>#REF!</f>
        <v>#REF!</v>
      </c>
      <c r="J48" s="84" t="e">
        <f>#REF!</f>
        <v>#REF!</v>
      </c>
      <c r="K48" s="84" t="e">
        <f>I48+J48</f>
        <v>#REF!</v>
      </c>
      <c r="L48" s="88" t="e">
        <f>K48-G48</f>
        <v>#REF!</v>
      </c>
      <c r="M48" s="90" t="e">
        <f>K48-C48</f>
        <v>#REF!</v>
      </c>
      <c r="N48" s="91" t="e">
        <f>IF(C48&lt;&gt;0,ROUND(M48/C48,3),"        NA")</f>
        <v>#REF!</v>
      </c>
      <c r="O48" s="45"/>
      <c r="P48" s="45"/>
      <c r="S48" s="45"/>
      <c r="T48" s="45"/>
      <c r="U48" s="45"/>
      <c r="V48" s="45"/>
    </row>
    <row r="49" spans="1:22" ht="12" customHeight="1" outlineLevel="1">
      <c r="A49" s="47">
        <v>42</v>
      </c>
      <c r="B49" s="79" t="s">
        <v>4</v>
      </c>
      <c r="C49" s="92" t="e">
        <f>#REF!</f>
        <v>#REF!</v>
      </c>
      <c r="D49" s="92" t="e">
        <f>#REF!+#REF!</f>
        <v>#REF!</v>
      </c>
      <c r="E49" s="92" t="e">
        <f>#REF!</f>
        <v>#REF!</v>
      </c>
      <c r="F49" s="92" t="e">
        <f>#REF!</f>
        <v>#REF!</v>
      </c>
      <c r="G49" s="93" t="e">
        <f>E49+F49</f>
        <v>#REF!</v>
      </c>
      <c r="H49" s="102"/>
      <c r="I49" s="92" t="e">
        <f>#REF!</f>
        <v>#REF!</v>
      </c>
      <c r="J49" s="92" t="e">
        <f>#REF!</f>
        <v>#REF!</v>
      </c>
      <c r="K49" s="92" t="e">
        <f>I49+J49</f>
        <v>#REF!</v>
      </c>
      <c r="L49" s="93" t="e">
        <f>K49-G49</f>
        <v>#REF!</v>
      </c>
      <c r="M49" s="95" t="e">
        <f>K49-C49</f>
        <v>#REF!</v>
      </c>
      <c r="N49" s="91" t="e">
        <f>IF(C49&lt;&gt;0,ROUND(M49/C49,3),"        NA")</f>
        <v>#REF!</v>
      </c>
      <c r="O49" s="45"/>
      <c r="S49" s="45"/>
      <c r="T49" s="45"/>
      <c r="U49" s="45"/>
      <c r="V49" s="45"/>
    </row>
    <row r="50" spans="1:22" ht="12" customHeight="1" outlineLevel="1">
      <c r="A50" s="47">
        <v>43</v>
      </c>
      <c r="B50" s="78" t="s">
        <v>14</v>
      </c>
      <c r="C50" s="92" t="e">
        <f>#REF!</f>
        <v>#REF!</v>
      </c>
      <c r="D50" s="92" t="e">
        <f>#REF!+#REF!</f>
        <v>#REF!</v>
      </c>
      <c r="E50" s="92" t="e">
        <f>#REF!</f>
        <v>#REF!</v>
      </c>
      <c r="F50" s="92" t="e">
        <f>#REF!</f>
        <v>#REF!</v>
      </c>
      <c r="G50" s="93" t="e">
        <f>E50+F50</f>
        <v>#REF!</v>
      </c>
      <c r="H50" s="102"/>
      <c r="I50" s="92" t="e">
        <f>#REF!</f>
        <v>#REF!</v>
      </c>
      <c r="J50" s="92" t="e">
        <f>#REF!</f>
        <v>#REF!</v>
      </c>
      <c r="K50" s="92" t="e">
        <f>I50+J50</f>
        <v>#REF!</v>
      </c>
      <c r="L50" s="93" t="e">
        <f>K50-G50</f>
        <v>#REF!</v>
      </c>
      <c r="M50" s="95" t="e">
        <f>K50-C50</f>
        <v>#REF!</v>
      </c>
      <c r="N50" s="91" t="e">
        <f>IF(C50&lt;&gt;0,ROUND(M50/C50,3),"        NA")</f>
        <v>#REF!</v>
      </c>
      <c r="O50" s="45"/>
      <c r="S50" s="45"/>
      <c r="T50" s="45"/>
      <c r="U50" s="45"/>
      <c r="V50" s="45"/>
    </row>
    <row r="51" spans="1:22" ht="11.25" outlineLevel="1">
      <c r="A51" s="47">
        <v>44</v>
      </c>
      <c r="B51" s="80" t="s">
        <v>5</v>
      </c>
      <c r="C51" s="96" t="e">
        <f>SUM(C47:C50)</f>
        <v>#REF!</v>
      </c>
      <c r="D51" s="96" t="e">
        <f>SUM(D47:D50)</f>
        <v>#REF!</v>
      </c>
      <c r="E51" s="96" t="e">
        <f>SUM(E47:E50)</f>
        <v>#REF!</v>
      </c>
      <c r="F51" s="96" t="e">
        <f>SUM(F47:F50)</f>
        <v>#REF!</v>
      </c>
      <c r="G51" s="96" t="e">
        <f>SUM(G47:G50)</f>
        <v>#REF!</v>
      </c>
      <c r="H51" s="85"/>
      <c r="I51" s="96" t="e">
        <f>SUM(I47:I50)</f>
        <v>#REF!</v>
      </c>
      <c r="J51" s="96" t="e">
        <f>SUM(J47:J50)</f>
        <v>#REF!</v>
      </c>
      <c r="K51" s="96" t="e">
        <f>SUM(K47:K50)</f>
        <v>#REF!</v>
      </c>
      <c r="L51" s="96" t="e">
        <f>SUM(L47:L50)</f>
        <v>#REF!</v>
      </c>
      <c r="M51" s="98" t="e">
        <f>K51-C51</f>
        <v>#REF!</v>
      </c>
      <c r="N51" s="99" t="e">
        <f>IF(C51&lt;&gt;0,ROUND(M51/C51,3),"        NA")</f>
        <v>#REF!</v>
      </c>
      <c r="O51" s="45"/>
      <c r="S51" s="45"/>
      <c r="T51" s="45"/>
      <c r="U51" s="45"/>
      <c r="V51" s="45"/>
    </row>
    <row r="52" spans="1:22" ht="6.75" customHeight="1">
      <c r="A52" s="47">
        <v>45</v>
      </c>
      <c r="B52" s="80"/>
      <c r="C52" s="100"/>
      <c r="D52" s="100"/>
      <c r="E52" s="100"/>
      <c r="F52" s="100"/>
      <c r="G52" s="100"/>
      <c r="H52" s="85"/>
      <c r="I52" s="100"/>
      <c r="J52" s="100"/>
      <c r="K52" s="100"/>
      <c r="L52" s="100"/>
      <c r="M52" s="90"/>
      <c r="N52" s="101"/>
      <c r="O52" s="45"/>
      <c r="S52" s="45"/>
      <c r="T52" s="45"/>
      <c r="U52" s="45"/>
      <c r="V52" s="45"/>
    </row>
    <row r="53" spans="1:22" ht="11.25" outlineLevel="1">
      <c r="A53" s="47">
        <v>46</v>
      </c>
      <c r="B53" s="83" t="s">
        <v>16</v>
      </c>
      <c r="C53" s="93"/>
      <c r="D53" s="93"/>
      <c r="G53" s="93"/>
      <c r="H53" s="102"/>
      <c r="K53" s="93"/>
      <c r="L53" s="93"/>
      <c r="M53" s="86"/>
      <c r="O53" s="45"/>
      <c r="P53" s="45"/>
      <c r="S53" s="45"/>
      <c r="T53" s="45"/>
      <c r="U53" s="45"/>
      <c r="V53" s="45"/>
    </row>
    <row r="54" spans="1:22" ht="12" customHeight="1" outlineLevel="1">
      <c r="A54" s="47">
        <v>47</v>
      </c>
      <c r="B54" s="79" t="s">
        <v>3</v>
      </c>
      <c r="C54" s="84" t="e">
        <f>#REF!</f>
        <v>#REF!</v>
      </c>
      <c r="D54" s="84" t="e">
        <f>#REF!+#REF!</f>
        <v>#REF!</v>
      </c>
      <c r="E54" s="84" t="e">
        <f>#REF!</f>
        <v>#REF!</v>
      </c>
      <c r="F54" s="84" t="e">
        <f>#REF!</f>
        <v>#REF!</v>
      </c>
      <c r="G54" s="88" t="e">
        <f>E54+F54</f>
        <v>#REF!</v>
      </c>
      <c r="H54" s="85"/>
      <c r="I54" s="84" t="e">
        <f>#REF!</f>
        <v>#REF!</v>
      </c>
      <c r="J54" s="84" t="e">
        <f>#REF!</f>
        <v>#REF!</v>
      </c>
      <c r="K54" s="84" t="e">
        <f>I54+J54</f>
        <v>#REF!</v>
      </c>
      <c r="L54" s="88" t="e">
        <f>K54-G54</f>
        <v>#REF!</v>
      </c>
      <c r="M54" s="90" t="e">
        <f>K54-C54</f>
        <v>#REF!</v>
      </c>
      <c r="N54" s="91" t="e">
        <f>IF(C54&lt;&gt;0,ROUND(M54/C54,3),"        NA")</f>
        <v>#REF!</v>
      </c>
      <c r="O54" s="45"/>
      <c r="P54" s="45"/>
      <c r="S54" s="45"/>
      <c r="T54" s="45"/>
      <c r="U54" s="45"/>
      <c r="V54" s="45"/>
    </row>
    <row r="55" spans="1:22" ht="12" customHeight="1" outlineLevel="1">
      <c r="A55" s="47">
        <v>48</v>
      </c>
      <c r="B55" s="79" t="s">
        <v>4</v>
      </c>
      <c r="C55" s="92" t="e">
        <f>#REF!</f>
        <v>#REF!</v>
      </c>
      <c r="D55" s="92" t="e">
        <f>#REF!+#REF!</f>
        <v>#REF!</v>
      </c>
      <c r="E55" s="92" t="e">
        <f>#REF!</f>
        <v>#REF!</v>
      </c>
      <c r="F55" s="92" t="e">
        <f>#REF!</f>
        <v>#REF!</v>
      </c>
      <c r="G55" s="93" t="e">
        <f>E55+F55</f>
        <v>#REF!</v>
      </c>
      <c r="H55" s="102"/>
      <c r="I55" s="92" t="e">
        <f>#REF!</f>
        <v>#REF!</v>
      </c>
      <c r="J55" s="92" t="e">
        <f>#REF!</f>
        <v>#REF!</v>
      </c>
      <c r="K55" s="92" t="e">
        <f>I55+J55</f>
        <v>#REF!</v>
      </c>
      <c r="L55" s="93" t="e">
        <f>K55-G55</f>
        <v>#REF!</v>
      </c>
      <c r="M55" s="95" t="e">
        <f>K55-C55</f>
        <v>#REF!</v>
      </c>
      <c r="N55" s="91" t="e">
        <f>IF(C55&lt;&gt;0,ROUND(M55/C55,3),"        NA")</f>
        <v>#REF!</v>
      </c>
      <c r="O55" s="45"/>
      <c r="S55" s="45"/>
      <c r="T55" s="45"/>
      <c r="U55" s="45"/>
      <c r="V55" s="45"/>
    </row>
    <row r="56" spans="1:22" ht="12" customHeight="1" outlineLevel="1">
      <c r="A56" s="47">
        <v>49</v>
      </c>
      <c r="B56" s="78" t="s">
        <v>14</v>
      </c>
      <c r="C56" s="92" t="e">
        <f>#REF!</f>
        <v>#REF!</v>
      </c>
      <c r="D56" s="92" t="e">
        <f>#REF!+#REF!</f>
        <v>#REF!</v>
      </c>
      <c r="E56" s="92" t="e">
        <f>#REF!</f>
        <v>#REF!</v>
      </c>
      <c r="F56" s="92" t="e">
        <f>#REF!</f>
        <v>#REF!</v>
      </c>
      <c r="G56" s="93" t="e">
        <f>E56+F56</f>
        <v>#REF!</v>
      </c>
      <c r="H56" s="102"/>
      <c r="I56" s="92" t="e">
        <f>#REF!</f>
        <v>#REF!</v>
      </c>
      <c r="J56" s="92" t="e">
        <f>#REF!</f>
        <v>#REF!</v>
      </c>
      <c r="K56" s="92" t="e">
        <f>I56+J56</f>
        <v>#REF!</v>
      </c>
      <c r="L56" s="93" t="e">
        <f>K56-G56</f>
        <v>#REF!</v>
      </c>
      <c r="M56" s="95" t="e">
        <f>K56-C56</f>
        <v>#REF!</v>
      </c>
      <c r="N56" s="91" t="e">
        <f>IF(C56&lt;&gt;0,ROUND(M56/C56,3),"        NA")</f>
        <v>#REF!</v>
      </c>
      <c r="O56" s="45"/>
      <c r="S56" s="45"/>
      <c r="T56" s="45"/>
      <c r="U56" s="45"/>
      <c r="V56" s="45"/>
    </row>
    <row r="57" spans="1:22" ht="11.25" outlineLevel="1">
      <c r="A57" s="47">
        <v>50</v>
      </c>
      <c r="B57" s="80" t="s">
        <v>5</v>
      </c>
      <c r="C57" s="96" t="e">
        <f>SUM(C53:C56)</f>
        <v>#REF!</v>
      </c>
      <c r="D57" s="96" t="e">
        <f>SUM(D53:D56)</f>
        <v>#REF!</v>
      </c>
      <c r="E57" s="96" t="e">
        <f>SUM(E53:E56)</f>
        <v>#REF!</v>
      </c>
      <c r="F57" s="96" t="e">
        <f>SUM(F53:F56)</f>
        <v>#REF!</v>
      </c>
      <c r="G57" s="96" t="e">
        <f>SUM(G53:G56)</f>
        <v>#REF!</v>
      </c>
      <c r="H57" s="85"/>
      <c r="I57" s="96" t="e">
        <f>SUM(I53:I56)</f>
        <v>#REF!</v>
      </c>
      <c r="J57" s="96" t="e">
        <f>SUM(J53:J56)</f>
        <v>#REF!</v>
      </c>
      <c r="K57" s="96" t="e">
        <f>SUM(K53:K56)</f>
        <v>#REF!</v>
      </c>
      <c r="L57" s="96" t="e">
        <f>SUM(L53:L56)</f>
        <v>#REF!</v>
      </c>
      <c r="M57" s="98" t="e">
        <f>K57-C57</f>
        <v>#REF!</v>
      </c>
      <c r="N57" s="99" t="e">
        <f>IF(C57&lt;&gt;0,ROUND(M57/C57,3),"        NA")</f>
        <v>#REF!</v>
      </c>
      <c r="O57" s="45"/>
      <c r="S57" s="45"/>
      <c r="T57" s="45"/>
      <c r="U57" s="45"/>
      <c r="V57" s="45"/>
    </row>
    <row r="58" spans="1:22" ht="6.75" customHeight="1">
      <c r="A58" s="47">
        <v>51</v>
      </c>
      <c r="B58" s="80"/>
      <c r="C58" s="100"/>
      <c r="D58" s="100"/>
      <c r="E58" s="100"/>
      <c r="F58" s="100"/>
      <c r="G58" s="100"/>
      <c r="H58" s="85"/>
      <c r="I58" s="100"/>
      <c r="J58" s="100"/>
      <c r="K58" s="100"/>
      <c r="L58" s="100"/>
      <c r="M58" s="90"/>
      <c r="N58" s="101"/>
      <c r="O58" s="45"/>
      <c r="S58" s="45"/>
      <c r="T58" s="45"/>
      <c r="U58" s="45"/>
      <c r="V58" s="45"/>
    </row>
    <row r="59" spans="1:22" ht="11.25">
      <c r="A59" s="47">
        <v>52</v>
      </c>
      <c r="B59" s="83" t="s">
        <v>17</v>
      </c>
      <c r="C59" s="93"/>
      <c r="D59" s="93"/>
      <c r="G59" s="93"/>
      <c r="H59" s="102"/>
      <c r="K59" s="93"/>
      <c r="L59" s="93"/>
      <c r="M59" s="86"/>
      <c r="O59" s="45"/>
      <c r="S59" s="45"/>
      <c r="T59" s="45"/>
      <c r="U59" s="45"/>
      <c r="V59" s="45"/>
    </row>
    <row r="60" spans="1:22" ht="12" customHeight="1">
      <c r="A60" s="47">
        <v>53</v>
      </c>
      <c r="B60" s="79" t="s">
        <v>3</v>
      </c>
      <c r="C60" s="88" t="e">
        <f aca="true" t="shared" si="0" ref="C60:G62">C12+C18+C24+C30+C36+C42+C48+C54</f>
        <v>#REF!</v>
      </c>
      <c r="D60" s="88" t="e">
        <f t="shared" si="0"/>
        <v>#REF!</v>
      </c>
      <c r="E60" s="88" t="e">
        <f t="shared" si="0"/>
        <v>#REF!</v>
      </c>
      <c r="F60" s="88" t="e">
        <f t="shared" si="0"/>
        <v>#REF!</v>
      </c>
      <c r="G60" s="88" t="e">
        <f t="shared" si="0"/>
        <v>#REF!</v>
      </c>
      <c r="H60" s="85"/>
      <c r="I60" s="88" t="e">
        <f aca="true" t="shared" si="1" ref="I60:J62">I12+I18+I24+I30+I36+I42+I48+I54</f>
        <v>#REF!</v>
      </c>
      <c r="J60" s="88" t="e">
        <f t="shared" si="1"/>
        <v>#REF!</v>
      </c>
      <c r="K60" s="88" t="e">
        <f>I60+J60</f>
        <v>#REF!</v>
      </c>
      <c r="L60" s="88" t="e">
        <f>K60-G60</f>
        <v>#REF!</v>
      </c>
      <c r="M60" s="90" t="e">
        <f>K60-C60</f>
        <v>#REF!</v>
      </c>
      <c r="N60" s="91" t="e">
        <f>IF(C60&lt;&gt;0,ROUND(M60/C60,3),"        NA")</f>
        <v>#REF!</v>
      </c>
      <c r="O60" s="45"/>
      <c r="S60" s="45"/>
      <c r="T60" s="45"/>
      <c r="U60" s="45"/>
      <c r="V60" s="45"/>
    </row>
    <row r="61" spans="1:22" ht="12" customHeight="1">
      <c r="A61" s="47">
        <v>54</v>
      </c>
      <c r="B61" s="79" t="s">
        <v>4</v>
      </c>
      <c r="C61" s="93" t="e">
        <f t="shared" si="0"/>
        <v>#REF!</v>
      </c>
      <c r="D61" s="93" t="e">
        <f t="shared" si="0"/>
        <v>#REF!</v>
      </c>
      <c r="E61" s="93" t="e">
        <f t="shared" si="0"/>
        <v>#REF!</v>
      </c>
      <c r="F61" s="93" t="e">
        <f t="shared" si="0"/>
        <v>#REF!</v>
      </c>
      <c r="G61" s="93" t="e">
        <f t="shared" si="0"/>
        <v>#REF!</v>
      </c>
      <c r="H61" s="94"/>
      <c r="I61" s="93" t="e">
        <f t="shared" si="1"/>
        <v>#REF!</v>
      </c>
      <c r="J61" s="93" t="e">
        <f t="shared" si="1"/>
        <v>#REF!</v>
      </c>
      <c r="K61" s="93" t="e">
        <f>I61+J61</f>
        <v>#REF!</v>
      </c>
      <c r="L61" s="93" t="e">
        <f>K61-G61</f>
        <v>#REF!</v>
      </c>
      <c r="M61" s="95" t="e">
        <f>K61-C61</f>
        <v>#REF!</v>
      </c>
      <c r="N61" s="91" t="e">
        <f>IF(C61&lt;&gt;0,ROUND(M61/C61,3),"        NA")</f>
        <v>#REF!</v>
      </c>
      <c r="O61" s="45"/>
      <c r="S61" s="45"/>
      <c r="T61" s="45"/>
      <c r="U61" s="45"/>
      <c r="V61" s="45"/>
    </row>
    <row r="62" spans="1:15" ht="12" customHeight="1">
      <c r="A62" s="47">
        <v>55</v>
      </c>
      <c r="B62" s="78" t="s">
        <v>14</v>
      </c>
      <c r="C62" s="93" t="e">
        <f t="shared" si="0"/>
        <v>#REF!</v>
      </c>
      <c r="D62" s="93" t="e">
        <f t="shared" si="0"/>
        <v>#REF!</v>
      </c>
      <c r="E62" s="93" t="e">
        <f t="shared" si="0"/>
        <v>#REF!</v>
      </c>
      <c r="F62" s="93" t="e">
        <f t="shared" si="0"/>
        <v>#REF!</v>
      </c>
      <c r="G62" s="93" t="e">
        <f t="shared" si="0"/>
        <v>#REF!</v>
      </c>
      <c r="H62" s="102"/>
      <c r="I62" s="93" t="e">
        <f t="shared" si="1"/>
        <v>#REF!</v>
      </c>
      <c r="J62" s="93" t="e">
        <f t="shared" si="1"/>
        <v>#REF!</v>
      </c>
      <c r="K62" s="93" t="e">
        <f>I62+J62</f>
        <v>#REF!</v>
      </c>
      <c r="L62" s="93" t="e">
        <f>K62-G62</f>
        <v>#REF!</v>
      </c>
      <c r="M62" s="95" t="e">
        <f>K62-C62</f>
        <v>#REF!</v>
      </c>
      <c r="N62" s="91" t="e">
        <f>IF(C62&lt;&gt;0,ROUND(M62/C62,3),"        NA")</f>
        <v>#REF!</v>
      </c>
      <c r="O62" s="45"/>
    </row>
    <row r="63" spans="1:15" ht="11.25">
      <c r="A63" s="47">
        <v>56</v>
      </c>
      <c r="B63" s="80" t="s">
        <v>5</v>
      </c>
      <c r="C63" s="96" t="e">
        <f>SUM(C59:C62)</f>
        <v>#REF!</v>
      </c>
      <c r="D63" s="96" t="e">
        <f>SUM(D59:D62)</f>
        <v>#REF!</v>
      </c>
      <c r="E63" s="97" t="e">
        <f>SUM(E59:E62)</f>
        <v>#REF!</v>
      </c>
      <c r="F63" s="97" t="e">
        <f>SUM(F59:F62)</f>
        <v>#REF!</v>
      </c>
      <c r="G63" s="96" t="e">
        <f>SUM(G59:G62)</f>
        <v>#REF!</v>
      </c>
      <c r="H63" s="85"/>
      <c r="I63" s="96" t="e">
        <f>SUM(I59:I62)</f>
        <v>#REF!</v>
      </c>
      <c r="J63" s="96" t="e">
        <f>SUM(J59:J62)</f>
        <v>#REF!</v>
      </c>
      <c r="K63" s="96" t="e">
        <f>SUM(K59:K62)</f>
        <v>#REF!</v>
      </c>
      <c r="L63" s="96" t="e">
        <f>SUM(L59:L62)</f>
        <v>#REF!</v>
      </c>
      <c r="M63" s="98" t="e">
        <f>K63-C63</f>
        <v>#REF!</v>
      </c>
      <c r="N63" s="99" t="e">
        <f>IF(C63&lt;&gt;0,ROUND(M63/C63,3),"        NA")</f>
        <v>#REF!</v>
      </c>
      <c r="O63" s="45"/>
    </row>
    <row r="64" spans="1:22" ht="6" customHeight="1">
      <c r="A64" s="47">
        <v>57</v>
      </c>
      <c r="B64" s="80"/>
      <c r="C64" s="100"/>
      <c r="D64" s="100"/>
      <c r="E64" s="100"/>
      <c r="F64" s="100"/>
      <c r="G64" s="100"/>
      <c r="H64" s="85"/>
      <c r="I64" s="100"/>
      <c r="J64" s="100"/>
      <c r="K64" s="100"/>
      <c r="L64" s="100"/>
      <c r="M64" s="90"/>
      <c r="N64" s="101"/>
      <c r="O64" s="45"/>
      <c r="S64" s="45"/>
      <c r="T64" s="45"/>
      <c r="U64" s="45"/>
      <c r="V64" s="45"/>
    </row>
    <row r="65" spans="1:22" ht="11.25" outlineLevel="1">
      <c r="A65" s="47">
        <v>58</v>
      </c>
      <c r="B65" s="83" t="s">
        <v>18</v>
      </c>
      <c r="C65" s="93"/>
      <c r="D65" s="93"/>
      <c r="G65" s="93"/>
      <c r="H65" s="102"/>
      <c r="K65" s="93"/>
      <c r="L65" s="93"/>
      <c r="M65" s="86"/>
      <c r="O65" s="45"/>
      <c r="P65" s="45"/>
      <c r="S65" s="45"/>
      <c r="T65" s="45"/>
      <c r="U65" s="45"/>
      <c r="V65" s="45"/>
    </row>
    <row r="66" spans="1:22" ht="12" customHeight="1" outlineLevel="1">
      <c r="A66" s="47">
        <v>59</v>
      </c>
      <c r="B66" s="79" t="s">
        <v>3</v>
      </c>
      <c r="C66" s="84" t="e">
        <f>#REF!</f>
        <v>#REF!</v>
      </c>
      <c r="D66" s="84" t="e">
        <f>#REF!+#REF!</f>
        <v>#REF!</v>
      </c>
      <c r="E66" s="84" t="e">
        <f>#REF!</f>
        <v>#REF!</v>
      </c>
      <c r="F66" s="84" t="e">
        <f>#REF!</f>
        <v>#REF!</v>
      </c>
      <c r="G66" s="88" t="e">
        <f>E66+F66</f>
        <v>#REF!</v>
      </c>
      <c r="H66" s="85"/>
      <c r="I66" s="84" t="e">
        <f>#REF!</f>
        <v>#REF!</v>
      </c>
      <c r="J66" s="84" t="e">
        <f>#REF!</f>
        <v>#REF!</v>
      </c>
      <c r="K66" s="88" t="e">
        <f>I66+J66</f>
        <v>#REF!</v>
      </c>
      <c r="L66" s="88" t="e">
        <f>K66-G66</f>
        <v>#REF!</v>
      </c>
      <c r="M66" s="90" t="e">
        <f>K66-C66</f>
        <v>#REF!</v>
      </c>
      <c r="N66" s="91" t="e">
        <f>IF(C66&lt;&gt;0,ROUND(M66/C66,3),"        NA")</f>
        <v>#REF!</v>
      </c>
      <c r="O66" s="45"/>
      <c r="P66" s="45"/>
      <c r="S66" s="45"/>
      <c r="T66" s="45"/>
      <c r="U66" s="45"/>
      <c r="V66" s="45"/>
    </row>
    <row r="67" spans="1:22" ht="12" customHeight="1" outlineLevel="1">
      <c r="A67" s="47">
        <v>60</v>
      </c>
      <c r="B67" s="79" t="s">
        <v>4</v>
      </c>
      <c r="C67" s="92" t="e">
        <f>#REF!</f>
        <v>#REF!</v>
      </c>
      <c r="D67" s="92" t="e">
        <f>#REF!+#REF!</f>
        <v>#REF!</v>
      </c>
      <c r="E67" s="92" t="e">
        <f>#REF!</f>
        <v>#REF!</v>
      </c>
      <c r="F67" s="92" t="e">
        <f>#REF!</f>
        <v>#REF!</v>
      </c>
      <c r="G67" s="93" t="e">
        <f>E67+F67</f>
        <v>#REF!</v>
      </c>
      <c r="H67" s="102"/>
      <c r="I67" s="92" t="e">
        <f>#REF!</f>
        <v>#REF!</v>
      </c>
      <c r="J67" s="92" t="e">
        <f>#REF!</f>
        <v>#REF!</v>
      </c>
      <c r="K67" s="92" t="e">
        <f>I67+J67</f>
        <v>#REF!</v>
      </c>
      <c r="L67" s="93" t="e">
        <f>K67-G67</f>
        <v>#REF!</v>
      </c>
      <c r="M67" s="95" t="e">
        <f>K67-C67</f>
        <v>#REF!</v>
      </c>
      <c r="N67" s="91" t="e">
        <f>IF(C67&lt;&gt;0,ROUND(M67/C67,3),"        NA")</f>
        <v>#REF!</v>
      </c>
      <c r="O67" s="45"/>
      <c r="S67" s="45"/>
      <c r="T67" s="45"/>
      <c r="U67" s="45"/>
      <c r="V67" s="45"/>
    </row>
    <row r="68" spans="1:22" ht="12" customHeight="1" outlineLevel="1">
      <c r="A68" s="47">
        <v>61</v>
      </c>
      <c r="B68" s="78" t="s">
        <v>14</v>
      </c>
      <c r="C68" s="92" t="e">
        <f>#REF!</f>
        <v>#REF!</v>
      </c>
      <c r="D68" s="92" t="e">
        <f>#REF!+#REF!</f>
        <v>#REF!</v>
      </c>
      <c r="E68" s="92" t="e">
        <f>#REF!</f>
        <v>#REF!</v>
      </c>
      <c r="F68" s="92" t="e">
        <f>#REF!</f>
        <v>#REF!</v>
      </c>
      <c r="G68" s="93" t="e">
        <f>E68+F68</f>
        <v>#REF!</v>
      </c>
      <c r="H68" s="102"/>
      <c r="I68" s="92" t="e">
        <f>#REF!</f>
        <v>#REF!</v>
      </c>
      <c r="J68" s="92" t="e">
        <f>#REF!</f>
        <v>#REF!</v>
      </c>
      <c r="K68" s="92" t="e">
        <f>I68+J68</f>
        <v>#REF!</v>
      </c>
      <c r="L68" s="93" t="e">
        <f>K68-G68</f>
        <v>#REF!</v>
      </c>
      <c r="M68" s="95" t="e">
        <f>K68-C68</f>
        <v>#REF!</v>
      </c>
      <c r="N68" s="91" t="e">
        <f>IF(C68&lt;&gt;0,ROUND(M68/C68,3),"        NA")</f>
        <v>#REF!</v>
      </c>
      <c r="O68" s="45"/>
      <c r="S68" s="45"/>
      <c r="T68" s="45"/>
      <c r="U68" s="45"/>
      <c r="V68" s="45"/>
    </row>
    <row r="69" spans="1:22" ht="11.25" outlineLevel="1">
      <c r="A69" s="47">
        <v>62</v>
      </c>
      <c r="B69" s="80" t="s">
        <v>5</v>
      </c>
      <c r="C69" s="96" t="e">
        <f>SUM(C65:C68)</f>
        <v>#REF!</v>
      </c>
      <c r="D69" s="96" t="e">
        <f>SUM(D65:D68)</f>
        <v>#REF!</v>
      </c>
      <c r="E69" s="96" t="e">
        <f>SUM(E65:E68)</f>
        <v>#REF!</v>
      </c>
      <c r="F69" s="96" t="e">
        <f>SUM(F65:F68)</f>
        <v>#REF!</v>
      </c>
      <c r="G69" s="96" t="e">
        <f>SUM(G65:G68)</f>
        <v>#REF!</v>
      </c>
      <c r="H69" s="85"/>
      <c r="I69" s="96" t="e">
        <f>SUM(I65:I68)</f>
        <v>#REF!</v>
      </c>
      <c r="J69" s="96" t="e">
        <f>SUM(J65:J68)</f>
        <v>#REF!</v>
      </c>
      <c r="K69" s="96" t="e">
        <f>SUM(K65:K68)</f>
        <v>#REF!</v>
      </c>
      <c r="L69" s="96" t="e">
        <f>SUM(L65:L68)</f>
        <v>#REF!</v>
      </c>
      <c r="M69" s="98" t="e">
        <f>K69-C69</f>
        <v>#REF!</v>
      </c>
      <c r="N69" s="99" t="e">
        <f>IF(C69&lt;&gt;0,ROUND(M69/C69,3),"        NA")</f>
        <v>#REF!</v>
      </c>
      <c r="O69" s="45"/>
      <c r="S69" s="45"/>
      <c r="T69" s="45"/>
      <c r="U69" s="45"/>
      <c r="V69" s="45"/>
    </row>
    <row r="70" spans="1:22" ht="6.75" customHeight="1">
      <c r="A70" s="47">
        <v>63</v>
      </c>
      <c r="B70" s="80"/>
      <c r="C70" s="100"/>
      <c r="D70" s="100"/>
      <c r="E70" s="100"/>
      <c r="F70" s="100"/>
      <c r="G70" s="100"/>
      <c r="H70" s="85"/>
      <c r="I70" s="100"/>
      <c r="J70" s="100"/>
      <c r="K70" s="100"/>
      <c r="L70" s="100"/>
      <c r="M70" s="90"/>
      <c r="N70" s="101"/>
      <c r="O70" s="45"/>
      <c r="S70" s="45"/>
      <c r="T70" s="45"/>
      <c r="U70" s="45"/>
      <c r="V70" s="45"/>
    </row>
    <row r="71" spans="1:15" ht="11.25">
      <c r="A71" s="47">
        <v>64</v>
      </c>
      <c r="B71" s="49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5" ht="11.25">
      <c r="A72" s="47">
        <v>65</v>
      </c>
      <c r="B72" s="49" t="s">
        <v>19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1.25">
      <c r="A73" s="47">
        <v>66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45"/>
    </row>
    <row r="74" spans="1:15" ht="11.25">
      <c r="A74" s="47">
        <v>67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45"/>
    </row>
    <row r="75" spans="1:15" ht="11.25">
      <c r="A75" s="47">
        <v>68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45"/>
    </row>
    <row r="76" spans="1:15" ht="11.25">
      <c r="A76" s="47">
        <v>69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45"/>
    </row>
    <row r="77" spans="1:15" ht="11.25">
      <c r="A77" s="47">
        <v>70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45"/>
    </row>
    <row r="78" spans="1:15" ht="11.25">
      <c r="A78" s="47">
        <v>71</v>
      </c>
      <c r="B78" s="49" t="s">
        <v>75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1.25">
      <c r="A79" s="47">
        <v>72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45"/>
    </row>
    <row r="80" spans="1:15" ht="11.25">
      <c r="A80" s="47">
        <v>73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45"/>
    </row>
    <row r="81" spans="1:15" ht="11.25">
      <c r="A81" s="47">
        <v>74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45"/>
    </row>
    <row r="82" spans="1:15" ht="11.25">
      <c r="A82" s="47">
        <v>75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45"/>
    </row>
    <row r="83" spans="1:15" ht="11.25">
      <c r="A83" s="47">
        <v>76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45"/>
    </row>
    <row r="84" spans="1:14" ht="11.25">
      <c r="A84" s="47">
        <v>77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</row>
    <row r="85" spans="1:14" ht="11.25">
      <c r="A85" s="47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</row>
    <row r="86" spans="1:14" ht="11.25">
      <c r="A86" s="47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</row>
    <row r="87" spans="2:14" ht="11.25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</row>
    <row r="88" spans="2:14" ht="11.25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</row>
  </sheetData>
  <sheetProtection password="C803" sheet="1" formatColumns="0" formatRows="0"/>
  <mergeCells count="14">
    <mergeCell ref="B82:N82"/>
    <mergeCell ref="B83:N83"/>
    <mergeCell ref="B75:N75"/>
    <mergeCell ref="B76:N76"/>
    <mergeCell ref="B77:N77"/>
    <mergeCell ref="B79:N79"/>
    <mergeCell ref="B80:N80"/>
    <mergeCell ref="B81:N81"/>
    <mergeCell ref="A1:N1"/>
    <mergeCell ref="A2:N2"/>
    <mergeCell ref="E9:G9"/>
    <mergeCell ref="I7:L7"/>
    <mergeCell ref="B73:N73"/>
    <mergeCell ref="B74:N74"/>
  </mergeCells>
  <printOptions horizontalCentered="1"/>
  <pageMargins left="0" right="0" top="0.75" bottom="0.75" header="0.5" footer="0.5"/>
  <pageSetup blackAndWhite="1" horizontalDpi="300" verticalDpi="300" orientation="landscape" r:id="rId1"/>
  <headerFooter alignWithMargins="0">
    <oddHeader>&amp;L&amp;8Filename: &amp;F&amp;R&amp;8&amp;D at &amp;T</oddHead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2"/>
  <sheetViews>
    <sheetView showGridLines="0" zoomScalePageLayoutView="0" workbookViewId="0" topLeftCell="A1">
      <selection activeCell="A1" sqref="A1:O1"/>
    </sheetView>
  </sheetViews>
  <sheetFormatPr defaultColWidth="8.77734375" defaultRowHeight="15"/>
  <cols>
    <col min="1" max="1" width="2.77734375" style="24" customWidth="1"/>
    <col min="2" max="2" width="11.10546875" style="24" customWidth="1"/>
    <col min="3" max="3" width="8.77734375" style="24" customWidth="1"/>
    <col min="4" max="4" width="7.3359375" style="24" customWidth="1"/>
    <col min="5" max="5" width="6.6640625" style="24" customWidth="1"/>
    <col min="6" max="6" width="1.2265625" style="24" customWidth="1"/>
    <col min="7" max="7" width="13.10546875" style="24" customWidth="1"/>
    <col min="8" max="8" width="2.21484375" style="24" customWidth="1"/>
    <col min="9" max="9" width="13.10546875" style="24" customWidth="1"/>
    <col min="10" max="10" width="2.10546875" style="24" customWidth="1"/>
    <col min="11" max="11" width="13.10546875" style="24" customWidth="1"/>
    <col min="12" max="12" width="2.10546875" style="24" customWidth="1"/>
    <col min="13" max="14" width="11.4453125" style="24" hidden="1" customWidth="1"/>
    <col min="15" max="16384" width="8.77734375" style="24" customWidth="1"/>
  </cols>
  <sheetData>
    <row r="1" spans="1:56" ht="15">
      <c r="A1" s="165" t="s">
        <v>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  <c r="R1" s="24" t="e">
        <f>VALUE(E3)</f>
        <v>#REF!</v>
      </c>
      <c r="AB1" s="25" t="s">
        <v>25</v>
      </c>
      <c r="BD1" s="24">
        <v>1000</v>
      </c>
    </row>
    <row r="2" spans="1:28" ht="12.75">
      <c r="A2" s="26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7"/>
      <c r="AB2" s="28">
        <v>108</v>
      </c>
    </row>
    <row r="3" spans="1:15" ht="12.75">
      <c r="A3" s="26"/>
      <c r="B3" s="13"/>
      <c r="C3" s="13"/>
      <c r="D3" s="13" t="s">
        <v>26</v>
      </c>
      <c r="E3" s="29" t="e">
        <f>#REF!</f>
        <v>#REF!</v>
      </c>
      <c r="F3" s="30" t="e">
        <f>#REF!</f>
        <v>#REF!</v>
      </c>
      <c r="G3" s="13"/>
      <c r="H3" s="13"/>
      <c r="I3" s="13"/>
      <c r="J3" s="13"/>
      <c r="K3" s="13"/>
      <c r="L3" s="13"/>
      <c r="M3" s="13"/>
      <c r="N3" s="13"/>
      <c r="O3" s="27"/>
    </row>
    <row r="4" spans="1:15" ht="12.75">
      <c r="A4" s="2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1" t="s">
        <v>27</v>
      </c>
      <c r="N4" s="13"/>
      <c r="O4" s="27"/>
    </row>
    <row r="5" spans="1:15" ht="12.75">
      <c r="A5" s="26"/>
      <c r="B5" s="13"/>
      <c r="C5" s="13"/>
      <c r="D5" s="13"/>
      <c r="E5" s="13"/>
      <c r="F5" s="32"/>
      <c r="G5" s="43" t="s">
        <v>27</v>
      </c>
      <c r="H5" s="43"/>
      <c r="I5" s="43" t="s">
        <v>66</v>
      </c>
      <c r="J5" s="43"/>
      <c r="K5" s="43" t="s">
        <v>28</v>
      </c>
      <c r="L5" s="32"/>
      <c r="M5" s="32" t="s">
        <v>29</v>
      </c>
      <c r="N5" s="32"/>
      <c r="O5" s="27"/>
    </row>
    <row r="6" spans="1:15" ht="12.75">
      <c r="A6" s="2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7"/>
    </row>
    <row r="7" spans="1:15" ht="15.75">
      <c r="A7" s="26"/>
      <c r="B7" s="13" t="s">
        <v>30</v>
      </c>
      <c r="C7" s="13"/>
      <c r="D7" s="13"/>
      <c r="E7" s="13" t="s">
        <v>31</v>
      </c>
      <c r="F7" s="33"/>
      <c r="G7" s="33" t="e">
        <f>#REF!*1000</f>
        <v>#REF!</v>
      </c>
      <c r="H7" s="33"/>
      <c r="I7" s="33" t="e">
        <f>#REF!*1000</f>
        <v>#REF!</v>
      </c>
      <c r="J7" s="33"/>
      <c r="K7" s="33" t="e">
        <f>I7-G7</f>
        <v>#REF!</v>
      </c>
      <c r="L7" s="33"/>
      <c r="M7" s="33">
        <v>19755000</v>
      </c>
      <c r="N7" s="34" t="e">
        <f>IF(M7&lt;&gt;G7,"ICS ERROR"," ")</f>
        <v>#REF!</v>
      </c>
      <c r="O7" s="27"/>
    </row>
    <row r="8" spans="1:15" ht="15.75">
      <c r="A8" s="26"/>
      <c r="B8" s="13" t="s">
        <v>32</v>
      </c>
      <c r="C8" s="13"/>
      <c r="D8" s="13"/>
      <c r="E8" s="13" t="s">
        <v>33</v>
      </c>
      <c r="F8" s="33"/>
      <c r="G8" s="33" t="e">
        <f>#REF!*1000</f>
        <v>#REF!</v>
      </c>
      <c r="H8" s="33"/>
      <c r="I8" s="33" t="e">
        <f>#REF!*1000</f>
        <v>#REF!</v>
      </c>
      <c r="J8" s="33"/>
      <c r="K8" s="33" t="e">
        <f>I8-G8</f>
        <v>#REF!</v>
      </c>
      <c r="L8" s="33"/>
      <c r="M8" s="33">
        <v>3096000</v>
      </c>
      <c r="N8" s="34" t="e">
        <f>IF(M8&lt;&gt;G8,"ICS ERROR"," ")</f>
        <v>#REF!</v>
      </c>
      <c r="O8" s="27"/>
    </row>
    <row r="9" spans="1:15" ht="15.75">
      <c r="A9" s="26"/>
      <c r="B9" s="13" t="s">
        <v>34</v>
      </c>
      <c r="C9" s="13"/>
      <c r="D9" s="13"/>
      <c r="E9" s="13" t="s">
        <v>35</v>
      </c>
      <c r="F9" s="33"/>
      <c r="G9" s="33" t="e">
        <f>((#REF!+#REF!)+#REF!+#REF!)*1000</f>
        <v>#REF!</v>
      </c>
      <c r="H9" s="33"/>
      <c r="I9" s="33" t="e">
        <f>((#REF!+#REF!)*1000)+((#REF!+#REF!)*1000)</f>
        <v>#REF!</v>
      </c>
      <c r="J9" s="33"/>
      <c r="K9" s="33" t="e">
        <f>I9-G9</f>
        <v>#REF!</v>
      </c>
      <c r="L9" s="33"/>
      <c r="M9" s="33">
        <v>500000</v>
      </c>
      <c r="N9" s="34" t="e">
        <f>IF(M9&lt;&gt;G9,"ICS ERROR"," ")</f>
        <v>#REF!</v>
      </c>
      <c r="O9" s="27"/>
    </row>
    <row r="10" spans="1:15" ht="15.75">
      <c r="A10" s="26"/>
      <c r="B10" s="13" t="s">
        <v>36</v>
      </c>
      <c r="C10" s="13"/>
      <c r="D10" s="13"/>
      <c r="E10" s="13" t="s">
        <v>37</v>
      </c>
      <c r="F10" s="33"/>
      <c r="G10" s="33" t="e">
        <f>+G7+G8-G9</f>
        <v>#REF!</v>
      </c>
      <c r="H10" s="33"/>
      <c r="I10" s="33" t="e">
        <f>+I7+I8-I9</f>
        <v>#REF!</v>
      </c>
      <c r="J10" s="33"/>
      <c r="K10" s="33" t="e">
        <f>I10-G10</f>
        <v>#REF!</v>
      </c>
      <c r="L10" s="33"/>
      <c r="M10" s="33">
        <f>+M7+M8-M9</f>
        <v>22351000</v>
      </c>
      <c r="N10" s="35"/>
      <c r="O10" s="27"/>
    </row>
    <row r="11" spans="1:15" ht="15.75">
      <c r="A11" s="26"/>
      <c r="B11" s="32" t="s">
        <v>38</v>
      </c>
      <c r="C11" s="13"/>
      <c r="D11" s="13"/>
      <c r="E11" s="13"/>
      <c r="F11" s="33"/>
      <c r="G11" s="33"/>
      <c r="H11" s="33"/>
      <c r="I11" s="33"/>
      <c r="J11" s="33"/>
      <c r="K11" s="33"/>
      <c r="L11" s="33"/>
      <c r="M11" s="33"/>
      <c r="N11" s="35"/>
      <c r="O11" s="27"/>
    </row>
    <row r="12" spans="1:15" ht="15.75">
      <c r="A12" s="26"/>
      <c r="B12" s="13" t="s">
        <v>39</v>
      </c>
      <c r="C12" s="13"/>
      <c r="D12" s="13"/>
      <c r="E12" s="13" t="s">
        <v>40</v>
      </c>
      <c r="F12" s="33"/>
      <c r="G12" s="33" t="e">
        <f>#REF!*1000+#REF!*1000+#REF!*1000+#REF!*1000+#REF!*1000+#REF!*1000</f>
        <v>#REF!</v>
      </c>
      <c r="H12" s="33"/>
      <c r="I12" s="33" t="e">
        <f>#REF!*1000+#REF!*1000+#REF!*1000+#REF!*1000+#REF!*1000+#REF!*1000</f>
        <v>#REF!</v>
      </c>
      <c r="J12" s="33"/>
      <c r="K12" s="33" t="e">
        <f aca="true" t="shared" si="0" ref="K12:K18">I12-G12</f>
        <v>#REF!</v>
      </c>
      <c r="L12" s="33"/>
      <c r="M12" s="33">
        <v>15314000</v>
      </c>
      <c r="N12" s="34" t="e">
        <f aca="true" t="shared" si="1" ref="N12:N18">IF(M12&lt;&gt;G12,"ICS ERROR"," ")</f>
        <v>#REF!</v>
      </c>
      <c r="O12" s="27"/>
    </row>
    <row r="13" spans="1:15" ht="15.75">
      <c r="A13" s="26"/>
      <c r="B13" s="13" t="s">
        <v>41</v>
      </c>
      <c r="C13" s="13"/>
      <c r="D13" s="13"/>
      <c r="E13" s="13" t="s">
        <v>42</v>
      </c>
      <c r="F13" s="33"/>
      <c r="G13" s="33" t="e">
        <f>(#REF!*1000)*-1+(#REF!*1000)*-1</f>
        <v>#REF!</v>
      </c>
      <c r="H13" s="33"/>
      <c r="I13" s="33" t="e">
        <f>((#REF!*1000)*-1)+((#REF!*1000)*-1)</f>
        <v>#REF!</v>
      </c>
      <c r="J13" s="33"/>
      <c r="K13" s="33" t="e">
        <f t="shared" si="0"/>
        <v>#REF!</v>
      </c>
      <c r="L13" s="33"/>
      <c r="M13" s="33">
        <v>-988000</v>
      </c>
      <c r="N13" s="34" t="e">
        <f t="shared" si="1"/>
        <v>#REF!</v>
      </c>
      <c r="O13" s="27"/>
    </row>
    <row r="14" spans="1:15" ht="15.75">
      <c r="A14" s="26"/>
      <c r="B14" s="13" t="s">
        <v>43</v>
      </c>
      <c r="C14" s="13"/>
      <c r="D14" s="13"/>
      <c r="E14" s="13" t="s">
        <v>44</v>
      </c>
      <c r="F14" s="33"/>
      <c r="G14" s="33" t="e">
        <f>#REF!*1000+#REF!*1000+#REF!*1000+#REF!*1000+#REF!*1000+#REF!*1000</f>
        <v>#REF!</v>
      </c>
      <c r="H14" s="33"/>
      <c r="I14" s="33" t="e">
        <f>#REF!*1000+#REF!*1000+#REF!*1000+#REF!*1000+#REF!*1000+#REF!*1000</f>
        <v>#REF!</v>
      </c>
      <c r="J14" s="33"/>
      <c r="K14" s="33" t="e">
        <f t="shared" si="0"/>
        <v>#REF!</v>
      </c>
      <c r="L14" s="33"/>
      <c r="M14" s="33">
        <v>7403000</v>
      </c>
      <c r="N14" s="34" t="e">
        <f t="shared" si="1"/>
        <v>#REF!</v>
      </c>
      <c r="O14" s="27"/>
    </row>
    <row r="15" spans="1:15" ht="15.75">
      <c r="A15" s="36"/>
      <c r="B15" s="13" t="s">
        <v>45</v>
      </c>
      <c r="C15" s="13"/>
      <c r="D15" s="13"/>
      <c r="E15" s="13" t="s">
        <v>46</v>
      </c>
      <c r="F15" s="33"/>
      <c r="G15" s="33" t="e">
        <f>#REF!*1000+#REF!*1000+#REF!*1000+#REF!*1000+#REF!*1000+#REF!*1000</f>
        <v>#REF!</v>
      </c>
      <c r="H15" s="33"/>
      <c r="I15" s="33" t="e">
        <f>#REF!*1000+#REF!*1000+#REF!*1000+#REF!*1000+#REF!*1000+#REF!*1000</f>
        <v>#REF!</v>
      </c>
      <c r="J15" s="33"/>
      <c r="K15" s="33" t="e">
        <f t="shared" si="0"/>
        <v>#REF!</v>
      </c>
      <c r="L15" s="33"/>
      <c r="M15" s="33">
        <v>150000</v>
      </c>
      <c r="N15" s="34" t="e">
        <f t="shared" si="1"/>
        <v>#REF!</v>
      </c>
      <c r="O15" s="37"/>
    </row>
    <row r="16" spans="1:15" ht="15.75">
      <c r="A16" s="36"/>
      <c r="B16" s="13" t="s">
        <v>47</v>
      </c>
      <c r="C16" s="13"/>
      <c r="D16" s="13"/>
      <c r="E16" s="13" t="s">
        <v>48</v>
      </c>
      <c r="F16" s="33"/>
      <c r="G16" s="33" t="e">
        <f>#REF!*1000+#REF!*1000+#REF!*1000+#REF!*1000+#REF!*1000+#REF!*1000</f>
        <v>#REF!</v>
      </c>
      <c r="H16" s="33"/>
      <c r="I16" s="33" t="e">
        <f>#REF!*1000+#REF!*1000+#REF!*1000+#REF!*1000+#REF!*1000+#REF!*1000</f>
        <v>#REF!</v>
      </c>
      <c r="J16" s="33"/>
      <c r="K16" s="33" t="e">
        <f t="shared" si="0"/>
        <v>#REF!</v>
      </c>
      <c r="L16" s="33"/>
      <c r="M16" s="33">
        <v>11000</v>
      </c>
      <c r="N16" s="34" t="e">
        <f t="shared" si="1"/>
        <v>#REF!</v>
      </c>
      <c r="O16" s="37"/>
    </row>
    <row r="17" spans="1:15" ht="15.75">
      <c r="A17" s="36"/>
      <c r="B17" s="13" t="s">
        <v>49</v>
      </c>
      <c r="C17" s="13"/>
      <c r="D17" s="13"/>
      <c r="E17" s="13" t="s">
        <v>50</v>
      </c>
      <c r="F17" s="33"/>
      <c r="G17" s="33" t="e">
        <f>#REF!*1000+#REF!*1000</f>
        <v>#REF!</v>
      </c>
      <c r="H17" s="33"/>
      <c r="I17" s="33" t="e">
        <f>#REF!*1000+#REF!*1000</f>
        <v>#REF!</v>
      </c>
      <c r="J17" s="33"/>
      <c r="K17" s="33" t="e">
        <f t="shared" si="0"/>
        <v>#REF!</v>
      </c>
      <c r="L17" s="33"/>
      <c r="M17" s="33">
        <v>0</v>
      </c>
      <c r="N17" s="34" t="e">
        <f t="shared" si="1"/>
        <v>#REF!</v>
      </c>
      <c r="O17" s="37"/>
    </row>
    <row r="18" spans="1:15" ht="15.75">
      <c r="A18" s="36"/>
      <c r="B18" s="13" t="s">
        <v>51</v>
      </c>
      <c r="C18" s="13"/>
      <c r="D18" s="13"/>
      <c r="E18" s="13" t="s">
        <v>52</v>
      </c>
      <c r="F18" s="33"/>
      <c r="G18" s="33" t="e">
        <f>#REF!*1000+#REF!*1000+#REF!*1000+#REF!*1000+#REF!*1000+#REF!*1000</f>
        <v>#REF!</v>
      </c>
      <c r="H18" s="33"/>
      <c r="I18" s="33" t="e">
        <f>#REF!*1000+#REF!*1000+#REF!*1000+#REF!*1000+#REF!*1000+#REF!*1000</f>
        <v>#REF!</v>
      </c>
      <c r="J18" s="33"/>
      <c r="K18" s="33" t="e">
        <f t="shared" si="0"/>
        <v>#REF!</v>
      </c>
      <c r="L18" s="33"/>
      <c r="M18" s="33">
        <v>461000</v>
      </c>
      <c r="N18" s="34" t="e">
        <f t="shared" si="1"/>
        <v>#REF!</v>
      </c>
      <c r="O18" s="37"/>
    </row>
    <row r="19" spans="1:15" ht="12.75">
      <c r="A19" s="36"/>
      <c r="B19" s="13"/>
      <c r="C19" s="13"/>
      <c r="D19" s="13"/>
      <c r="E19" s="13"/>
      <c r="F19" s="33"/>
      <c r="G19" s="33"/>
      <c r="H19" s="33"/>
      <c r="I19" s="33"/>
      <c r="J19" s="33"/>
      <c r="K19" s="33"/>
      <c r="L19" s="33"/>
      <c r="M19" s="33"/>
      <c r="N19" s="33"/>
      <c r="O19" s="37"/>
    </row>
    <row r="20" spans="1:15" ht="15.75">
      <c r="A20" s="36"/>
      <c r="B20" s="38" t="s">
        <v>17</v>
      </c>
      <c r="C20" s="13" t="s">
        <v>53</v>
      </c>
      <c r="E20" s="13"/>
      <c r="F20" s="33"/>
      <c r="G20" s="33" t="e">
        <f>SUM(G12:G19)</f>
        <v>#REF!</v>
      </c>
      <c r="H20" s="33"/>
      <c r="I20" s="33" t="e">
        <f>SUM(I12:I19)</f>
        <v>#REF!</v>
      </c>
      <c r="J20" s="33"/>
      <c r="K20" s="33" t="e">
        <f>I20-G20</f>
        <v>#REF!</v>
      </c>
      <c r="L20" s="33"/>
      <c r="M20" s="33">
        <f>SUM(M12:M19)</f>
        <v>22351000</v>
      </c>
      <c r="N20" s="34" t="e">
        <f>IF(M20&lt;&gt;G20,"ICS ERROR"," ")</f>
        <v>#REF!</v>
      </c>
      <c r="O20" s="37"/>
    </row>
    <row r="21" spans="1:15" ht="12.75">
      <c r="A21" s="36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7"/>
    </row>
    <row r="22" spans="1:15" ht="13.5" thickBo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</row>
  </sheetData>
  <sheetProtection/>
  <mergeCells count="1">
    <mergeCell ref="A1:O1"/>
  </mergeCells>
  <printOptions horizontalCentered="1" verticalCentered="1"/>
  <pageMargins left="0.25" right="0.25" top="0.37" bottom="0.45" header="0.22" footer="0.22"/>
  <pageSetup blackAndWhite="1" fitToHeight="1" fitToWidth="1" horizontalDpi="300" verticalDpi="300" orientation="portrait" scale="93" r:id="rId1"/>
  <headerFooter alignWithMargins="0">
    <oddHeader>&amp;L&amp;"Times New Roman,Bold"&amp;8Filename:  &amp;F&amp;C&amp;"Times New Roman,Bold"&amp;10STATE ALLOCATION&amp;R&amp;"Times New Roman,Bold"&amp;8&amp;D at &amp;T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34"/>
  <sheetViews>
    <sheetView zoomScalePageLayoutView="0" workbookViewId="0" topLeftCell="A1">
      <selection activeCell="E5" sqref="E5"/>
    </sheetView>
  </sheetViews>
  <sheetFormatPr defaultColWidth="8.77734375" defaultRowHeight="15"/>
  <cols>
    <col min="1" max="1" width="2.77734375" style="4" customWidth="1"/>
    <col min="2" max="2" width="12.6640625" style="4" customWidth="1"/>
    <col min="3" max="4" width="7.3359375" style="4" customWidth="1"/>
    <col min="5" max="5" width="6.6640625" style="4" customWidth="1"/>
    <col min="6" max="6" width="3.3359375" style="4" customWidth="1"/>
    <col min="7" max="7" width="13.4453125" style="4" customWidth="1"/>
    <col min="8" max="8" width="2.21484375" style="4" customWidth="1"/>
    <col min="9" max="9" width="13.4453125" style="4" customWidth="1"/>
    <col min="10" max="10" width="2.10546875" style="4" customWidth="1"/>
    <col min="11" max="11" width="12.5546875" style="4" customWidth="1"/>
    <col min="12" max="16384" width="8.77734375" style="4" customWidth="1"/>
  </cols>
  <sheetData>
    <row r="1" spans="1:53" ht="15">
      <c r="A1" s="168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V1" s="5" t="s">
        <v>54</v>
      </c>
      <c r="W1" s="6" t="s">
        <v>55</v>
      </c>
      <c r="X1" s="6" t="e">
        <f>V1&amp;#REF!</f>
        <v>#REF!</v>
      </c>
      <c r="Y1" s="7"/>
      <c r="BA1" s="4">
        <v>1000</v>
      </c>
    </row>
    <row r="2" spans="1:2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Y2" s="11"/>
    </row>
    <row r="3" spans="1:87" ht="12.75">
      <c r="A3" s="8"/>
      <c r="B3" s="9"/>
      <c r="C3" s="9"/>
      <c r="D3" s="9" t="s">
        <v>26</v>
      </c>
      <c r="E3" s="12">
        <v>777</v>
      </c>
      <c r="F3" s="13" t="e">
        <f>#REF!</f>
        <v>#REF!</v>
      </c>
      <c r="G3" s="9"/>
      <c r="H3" s="9"/>
      <c r="I3" s="9"/>
      <c r="J3" s="9"/>
      <c r="K3" s="9"/>
      <c r="L3" s="10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</row>
    <row r="4" spans="1:24" ht="12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X4" s="5" t="s">
        <v>56</v>
      </c>
    </row>
    <row r="5" spans="1:12" ht="12.75">
      <c r="A5" s="8"/>
      <c r="B5" s="9"/>
      <c r="C5" s="9"/>
      <c r="D5" s="9"/>
      <c r="E5" s="9"/>
      <c r="F5" s="15"/>
      <c r="G5" s="44" t="s">
        <v>27</v>
      </c>
      <c r="H5" s="44"/>
      <c r="I5" s="44" t="s">
        <v>66</v>
      </c>
      <c r="J5" s="44"/>
      <c r="K5" s="44" t="s">
        <v>28</v>
      </c>
      <c r="L5" s="10"/>
    </row>
    <row r="6" spans="1:12" ht="12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2" ht="12.75">
      <c r="A7" s="8"/>
      <c r="B7" s="9" t="s">
        <v>30</v>
      </c>
      <c r="C7" s="9"/>
      <c r="D7" s="9"/>
      <c r="E7" s="9" t="s">
        <v>31</v>
      </c>
      <c r="F7" s="16"/>
      <c r="G7" s="16" t="e">
        <f>VLOOKUP($E$3,#REF!,132,FALSE)*1000</f>
        <v>#REF!</v>
      </c>
      <c r="H7" s="16"/>
      <c r="I7" s="16" t="e">
        <f>VLOOKUP($E$3,#REF!,207,FALSE)*1000</f>
        <v>#REF!</v>
      </c>
      <c r="J7" s="16"/>
      <c r="K7" s="16" t="e">
        <f>I7-G7</f>
        <v>#REF!</v>
      </c>
      <c r="L7" s="10"/>
    </row>
    <row r="8" spans="1:12" ht="12.75">
      <c r="A8" s="8"/>
      <c r="B8" s="9" t="s">
        <v>32</v>
      </c>
      <c r="C8" s="9"/>
      <c r="D8" s="9"/>
      <c r="E8" s="9" t="s">
        <v>33</v>
      </c>
      <c r="F8" s="16"/>
      <c r="G8" s="16">
        <v>0</v>
      </c>
      <c r="H8" s="16"/>
      <c r="I8" s="16">
        <v>0</v>
      </c>
      <c r="J8" s="16"/>
      <c r="K8" s="16">
        <f>I8-G8</f>
        <v>0</v>
      </c>
      <c r="L8" s="10"/>
    </row>
    <row r="9" spans="1:12" ht="12.75">
      <c r="A9" s="8"/>
      <c r="B9" s="9" t="s">
        <v>34</v>
      </c>
      <c r="C9" s="9"/>
      <c r="D9" s="9"/>
      <c r="E9" s="9" t="s">
        <v>35</v>
      </c>
      <c r="F9" s="16"/>
      <c r="G9" s="16" t="e">
        <f>(VLOOKUP($E$3,#REF!,130,FALSE)+VLOOKUP($E$3,#REF!,131,FALSE))*1000</f>
        <v>#REF!</v>
      </c>
      <c r="H9" s="16"/>
      <c r="I9" s="16" t="e">
        <f>(VLOOKUP($E$3,#REF!,205,FALSE)+VLOOKUP($E$3,#REF!,206,FALSE))*1000</f>
        <v>#REF!</v>
      </c>
      <c r="J9" s="16"/>
      <c r="K9" s="16" t="e">
        <f>I9-G9</f>
        <v>#REF!</v>
      </c>
      <c r="L9" s="10"/>
    </row>
    <row r="10" spans="1:12" ht="12.75">
      <c r="A10" s="8"/>
      <c r="B10" s="9" t="s">
        <v>36</v>
      </c>
      <c r="C10" s="9"/>
      <c r="D10" s="9"/>
      <c r="E10" s="9" t="s">
        <v>37</v>
      </c>
      <c r="F10" s="16"/>
      <c r="G10" s="16" t="e">
        <f>+G7+G8-G9</f>
        <v>#REF!</v>
      </c>
      <c r="H10" s="16"/>
      <c r="I10" s="16" t="e">
        <f>+I7+I8-I9</f>
        <v>#REF!</v>
      </c>
      <c r="J10" s="16"/>
      <c r="K10" s="16" t="e">
        <f>I10-G10</f>
        <v>#REF!</v>
      </c>
      <c r="L10" s="10"/>
    </row>
    <row r="11" spans="1:12" ht="12.75">
      <c r="A11" s="8"/>
      <c r="B11" s="15" t="s">
        <v>38</v>
      </c>
      <c r="C11" s="9"/>
      <c r="D11" s="9"/>
      <c r="E11" s="9"/>
      <c r="F11" s="16"/>
      <c r="G11" s="16"/>
      <c r="H11" s="16"/>
      <c r="I11" s="16"/>
      <c r="J11" s="16"/>
      <c r="K11" s="16"/>
      <c r="L11" s="10"/>
    </row>
    <row r="12" spans="1:12" ht="12.75">
      <c r="A12" s="8"/>
      <c r="B12" s="9" t="s">
        <v>39</v>
      </c>
      <c r="C12" s="9"/>
      <c r="D12" s="9"/>
      <c r="E12" s="9" t="s">
        <v>40</v>
      </c>
      <c r="F12" s="16"/>
      <c r="G12" s="16" t="e">
        <f>(VLOOKUP($E$3,#REF!,100,FALSE)+VLOOKUP($E$3,#REF!,116,FALSE))*1000</f>
        <v>#REF!</v>
      </c>
      <c r="H12" s="16"/>
      <c r="I12" s="16" t="e">
        <f>(VLOOKUP($E$3,#REF!,175,FALSE)+VLOOKUP($E$3,#REF!,191,FALSE))*1000</f>
        <v>#REF!</v>
      </c>
      <c r="J12" s="16"/>
      <c r="K12" s="16" t="e">
        <f aca="true" t="shared" si="0" ref="K12:K18">I12-G12</f>
        <v>#REF!</v>
      </c>
      <c r="L12" s="10"/>
    </row>
    <row r="13" spans="1:12" ht="12.75">
      <c r="A13" s="8"/>
      <c r="B13" s="9" t="s">
        <v>41</v>
      </c>
      <c r="C13" s="9"/>
      <c r="D13" s="9"/>
      <c r="E13" s="9" t="s">
        <v>42</v>
      </c>
      <c r="F13" s="16"/>
      <c r="G13" s="16" t="e">
        <f>(VLOOKUP($E$3,#REF!,101,FALSE)+VLOOKUP($E$3,#REF!,112,FALSE)+VLOOKUP($E$3,#REF!,117,FALSE))*1000+VLOOKUP($E$3,#REF!,127,FALSE)*1000</f>
        <v>#REF!</v>
      </c>
      <c r="H13" s="16"/>
      <c r="I13" s="16" t="e">
        <f>(VLOOKUP($E$3,#REF!,176,FALSE)+VLOOKUP($E$3,#REF!,187,FALSE)+VLOOKUP($E$3,#REF!,192,FALSE))*1000+VLOOKUP($E$3,#REF!,202,FALSE)*1000</f>
        <v>#REF!</v>
      </c>
      <c r="J13" s="16"/>
      <c r="K13" s="16" t="e">
        <f t="shared" si="0"/>
        <v>#REF!</v>
      </c>
      <c r="L13" s="10"/>
    </row>
    <row r="14" spans="1:12" ht="12.75">
      <c r="A14" s="8"/>
      <c r="B14" s="9" t="s">
        <v>43</v>
      </c>
      <c r="C14" s="9"/>
      <c r="D14" s="9"/>
      <c r="E14" s="9" t="s">
        <v>44</v>
      </c>
      <c r="F14" s="16"/>
      <c r="G14" s="16" t="e">
        <f>(VLOOKUP($E$3,#REF!,107,FALSE)+VLOOKUP($E$3,#REF!,123,FALSE))*1000</f>
        <v>#REF!</v>
      </c>
      <c r="H14" s="16"/>
      <c r="I14" s="16" t="e">
        <f>(VLOOKUP($E$3,#REF!,182,FALSE)+VLOOKUP($E$3,#REF!,198,FALSE))*1000</f>
        <v>#REF!</v>
      </c>
      <c r="J14" s="16"/>
      <c r="K14" s="16" t="e">
        <f t="shared" si="0"/>
        <v>#REF!</v>
      </c>
      <c r="L14" s="10"/>
    </row>
    <row r="15" spans="1:12" ht="12.75">
      <c r="A15" s="17"/>
      <c r="B15" s="9" t="s">
        <v>45</v>
      </c>
      <c r="C15" s="9"/>
      <c r="D15" s="9"/>
      <c r="E15" s="9" t="s">
        <v>46</v>
      </c>
      <c r="F15" s="16"/>
      <c r="G15" s="16" t="e">
        <f>(VLOOKUP($E$3,#REF!,108,FALSE)+VLOOKUP($E$3,#REF!,124,FALSE))*1000</f>
        <v>#REF!</v>
      </c>
      <c r="H15" s="16"/>
      <c r="I15" s="16" t="e">
        <f>(VLOOKUP($E$3,#REF!,183,FALSE)+VLOOKUP($E$3,#REF!,199,FALSE))*1000</f>
        <v>#REF!</v>
      </c>
      <c r="J15" s="16"/>
      <c r="K15" s="16" t="e">
        <f t="shared" si="0"/>
        <v>#REF!</v>
      </c>
      <c r="L15" s="18"/>
    </row>
    <row r="16" spans="1:12" ht="12.75">
      <c r="A16" s="17"/>
      <c r="B16" s="9" t="s">
        <v>47</v>
      </c>
      <c r="C16" s="9"/>
      <c r="D16" s="9"/>
      <c r="E16" s="9" t="s">
        <v>48</v>
      </c>
      <c r="F16" s="16"/>
      <c r="G16" s="16" t="e">
        <f>(VLOOKUP($E$3,#REF!,109,FALSE)+VLOOKUP($E$3,#REF!,125,FALSE))*1000</f>
        <v>#REF!</v>
      </c>
      <c r="H16" s="16"/>
      <c r="I16" s="16" t="e">
        <f>(VLOOKUP($E$3,#REF!,184,FALSE)+VLOOKUP($E$3,#REF!,200,FALSE))*1000</f>
        <v>#REF!</v>
      </c>
      <c r="J16" s="16"/>
      <c r="K16" s="16" t="e">
        <f t="shared" si="0"/>
        <v>#REF!</v>
      </c>
      <c r="L16" s="18"/>
    </row>
    <row r="17" spans="1:12" ht="12.75">
      <c r="A17" s="17"/>
      <c r="B17" s="9" t="s">
        <v>49</v>
      </c>
      <c r="C17" s="9"/>
      <c r="D17" s="9"/>
      <c r="E17" s="9" t="s">
        <v>50</v>
      </c>
      <c r="F17" s="16"/>
      <c r="G17" s="16" t="e">
        <f>VLOOKUP($E$3,#REF!,110,FALSE)*1000</f>
        <v>#REF!</v>
      </c>
      <c r="H17" s="16"/>
      <c r="I17" s="16" t="e">
        <f>VLOOKUP($E$3,#REF!,185,FALSE)*1000</f>
        <v>#REF!</v>
      </c>
      <c r="J17" s="16"/>
      <c r="K17" s="16" t="e">
        <f t="shared" si="0"/>
        <v>#REF!</v>
      </c>
      <c r="L17" s="18"/>
    </row>
    <row r="18" spans="1:12" ht="12.75">
      <c r="A18" s="17"/>
      <c r="B18" s="9" t="s">
        <v>51</v>
      </c>
      <c r="C18" s="9"/>
      <c r="D18" s="9"/>
      <c r="E18" s="9" t="s">
        <v>52</v>
      </c>
      <c r="F18" s="16"/>
      <c r="G18" s="16" t="e">
        <f>(VLOOKUP($E$3,#REF!,111,FALSE)+VLOOKUP($E$3,#REF!,126,FALSE))*1000</f>
        <v>#REF!</v>
      </c>
      <c r="H18" s="16"/>
      <c r="I18" s="16" t="e">
        <f>(VLOOKUP($E$3,#REF!,186,FALSE)+VLOOKUP($E$3,#REF!,201,FALSE))*1000</f>
        <v>#REF!</v>
      </c>
      <c r="J18" s="16"/>
      <c r="K18" s="16" t="e">
        <f t="shared" si="0"/>
        <v>#REF!</v>
      </c>
      <c r="L18" s="18"/>
    </row>
    <row r="19" spans="1:12" ht="12.75">
      <c r="A19" s="17"/>
      <c r="B19" s="9"/>
      <c r="C19" s="9"/>
      <c r="D19" s="9"/>
      <c r="E19" s="9"/>
      <c r="F19" s="16"/>
      <c r="G19" s="16"/>
      <c r="H19" s="16"/>
      <c r="I19" s="16"/>
      <c r="J19" s="16"/>
      <c r="K19" s="16"/>
      <c r="L19" s="18"/>
    </row>
    <row r="20" spans="1:12" ht="12.75">
      <c r="A20" s="17"/>
      <c r="B20" s="19" t="s">
        <v>17</v>
      </c>
      <c r="C20" s="9" t="s">
        <v>53</v>
      </c>
      <c r="D20" s="14"/>
      <c r="E20" s="9"/>
      <c r="F20" s="16"/>
      <c r="G20" s="16" t="e">
        <f>SUM(G12:G19)</f>
        <v>#REF!</v>
      </c>
      <c r="H20" s="16"/>
      <c r="I20" s="16" t="e">
        <f>SUM(I12:I19)</f>
        <v>#REF!</v>
      </c>
      <c r="J20" s="16"/>
      <c r="K20" s="16" t="e">
        <f>I20-G20</f>
        <v>#REF!</v>
      </c>
      <c r="L20" s="18"/>
    </row>
    <row r="21" spans="1:12" ht="12.75">
      <c r="A21" s="1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8"/>
    </row>
    <row r="22" spans="1:12" ht="13.5" thickBo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ht="12.75">
      <c r="L23" s="14"/>
    </row>
    <row r="24" ht="12.75">
      <c r="L24" s="14"/>
    </row>
    <row r="25" ht="12.75">
      <c r="L25" s="14"/>
    </row>
    <row r="26" ht="12.75">
      <c r="L26" s="14"/>
    </row>
    <row r="27" ht="12.75">
      <c r="L27" s="14"/>
    </row>
    <row r="28" ht="12.75">
      <c r="L28" s="14"/>
    </row>
    <row r="29" ht="12.75">
      <c r="L29" s="14"/>
    </row>
    <row r="30" ht="12.75">
      <c r="L30" s="14"/>
    </row>
    <row r="31" ht="12.75">
      <c r="L31" s="14"/>
    </row>
    <row r="32" ht="12.75">
      <c r="L32" s="14"/>
    </row>
    <row r="33" ht="12.75">
      <c r="L33" s="14"/>
    </row>
    <row r="34" ht="12.75">
      <c r="L34" s="14"/>
    </row>
  </sheetData>
  <sheetProtection/>
  <mergeCells count="1">
    <mergeCell ref="A1:L1"/>
  </mergeCells>
  <printOptions horizontalCentered="1" verticalCentered="1"/>
  <pageMargins left="0.25" right="0.25" top="0.37" bottom="0.45" header="0.22" footer="0.22"/>
  <pageSetup blackAndWhite="1" fitToHeight="1" fitToWidth="1" horizontalDpi="300" verticalDpi="300" orientation="portrait" scale="93" r:id="rId1"/>
  <headerFooter alignWithMargins="0">
    <oddHeader>&amp;L&amp;"Times New Roman,Bold"&amp;8Filename:  &amp;F&amp;C&amp;"Times New Roman,Bold"&amp;10FEDERAL ALLOCATION&amp;R&amp;"Times New Roman,Bold"&amp;8&amp;D at &amp;T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75" zoomScaleNormal="75" zoomScalePageLayoutView="0" workbookViewId="0" topLeftCell="A1">
      <selection activeCell="H6" sqref="H6"/>
    </sheetView>
  </sheetViews>
  <sheetFormatPr defaultColWidth="7.10546875" defaultRowHeight="15"/>
  <cols>
    <col min="1" max="1" width="9.77734375" style="112" customWidth="1"/>
    <col min="2" max="2" width="31.4453125" style="112" customWidth="1"/>
    <col min="3" max="3" width="13.3359375" style="112" customWidth="1"/>
    <col min="4" max="4" width="0.671875" style="112" customWidth="1"/>
    <col min="5" max="5" width="42.21484375" style="112" customWidth="1"/>
    <col min="6" max="6" width="14.21484375" style="112" customWidth="1"/>
    <col min="7" max="16384" width="7.10546875" style="112" customWidth="1"/>
  </cols>
  <sheetData>
    <row r="1" spans="1:6" ht="18">
      <c r="A1" s="171" t="s">
        <v>84</v>
      </c>
      <c r="B1" s="172"/>
      <c r="C1" s="172"/>
      <c r="D1" s="172"/>
      <c r="E1" s="172"/>
      <c r="F1" s="173"/>
    </row>
    <row r="2" spans="1:6" ht="4.5" customHeight="1" thickBot="1">
      <c r="A2" s="133"/>
      <c r="B2" s="137"/>
      <c r="C2" s="137"/>
      <c r="D2" s="137"/>
      <c r="E2" s="137"/>
      <c r="F2" s="134"/>
    </row>
    <row r="3" spans="1:6" s="116" customFormat="1" ht="15" customHeight="1">
      <c r="A3" s="140" t="s">
        <v>58</v>
      </c>
      <c r="B3" s="113"/>
      <c r="C3" s="114" t="s">
        <v>80</v>
      </c>
      <c r="D3" s="114"/>
      <c r="E3" s="115"/>
      <c r="F3" s="141" t="s">
        <v>79</v>
      </c>
    </row>
    <row r="4" spans="1:6" s="116" customFormat="1" ht="15" customHeight="1" thickBot="1">
      <c r="A4" s="142">
        <v>81</v>
      </c>
      <c r="B4" s="117" t="s">
        <v>82</v>
      </c>
      <c r="C4" s="155" t="s">
        <v>81</v>
      </c>
      <c r="D4" s="117"/>
      <c r="E4" s="118"/>
      <c r="F4" s="143">
        <v>1012300000</v>
      </c>
    </row>
    <row r="5" spans="1:6" s="116" customFormat="1" ht="14.25" customHeight="1">
      <c r="A5" s="119"/>
      <c r="B5" s="120"/>
      <c r="C5" s="120"/>
      <c r="D5" s="120"/>
      <c r="E5" s="121"/>
      <c r="F5" s="122"/>
    </row>
    <row r="6" spans="1:6" s="116" customFormat="1" ht="11.25" customHeight="1">
      <c r="A6" s="123"/>
      <c r="B6" s="126"/>
      <c r="C6" s="126"/>
      <c r="D6" s="126"/>
      <c r="E6" s="124"/>
      <c r="F6" s="125"/>
    </row>
    <row r="7" spans="1:6" s="116" customFormat="1" ht="20.25" customHeight="1">
      <c r="A7" s="144" t="s">
        <v>59</v>
      </c>
      <c r="B7" s="126"/>
      <c r="C7" s="126"/>
      <c r="D7" s="126"/>
      <c r="E7" s="124"/>
      <c r="F7" s="125"/>
    </row>
    <row r="8" spans="1:6" s="116" customFormat="1" ht="18.75" customHeight="1">
      <c r="A8" s="123"/>
      <c r="B8" s="126"/>
      <c r="C8" s="126"/>
      <c r="D8" s="126"/>
      <c r="E8" s="124"/>
      <c r="F8" s="125"/>
    </row>
    <row r="9" spans="1:6" s="129" customFormat="1" ht="12.75">
      <c r="A9" s="127" t="s">
        <v>60</v>
      </c>
      <c r="B9" s="145"/>
      <c r="C9" s="145" t="s">
        <v>78</v>
      </c>
      <c r="D9" s="145"/>
      <c r="E9" s="145"/>
      <c r="F9" s="128" t="s">
        <v>60</v>
      </c>
    </row>
    <row r="10" spans="1:6" s="129" customFormat="1" ht="12.75">
      <c r="A10" s="130" t="s">
        <v>61</v>
      </c>
      <c r="B10" s="131" t="s">
        <v>62</v>
      </c>
      <c r="C10" s="131" t="s">
        <v>63</v>
      </c>
      <c r="D10" s="131"/>
      <c r="E10" s="131" t="s">
        <v>77</v>
      </c>
      <c r="F10" s="132" t="s">
        <v>76</v>
      </c>
    </row>
    <row r="11" spans="1:6" ht="12.75">
      <c r="A11" s="133"/>
      <c r="B11" s="137"/>
      <c r="C11" s="137"/>
      <c r="D11" s="137"/>
      <c r="E11" s="137"/>
      <c r="F11" s="134"/>
    </row>
    <row r="12" spans="1:6" s="2" customFormat="1" ht="12">
      <c r="A12" s="135" t="s">
        <v>64</v>
      </c>
      <c r="B12" s="146"/>
      <c r="C12" s="146"/>
      <c r="D12" s="146"/>
      <c r="E12" s="146"/>
      <c r="F12" s="136"/>
    </row>
    <row r="13" spans="1:6" s="2" customFormat="1" ht="12">
      <c r="A13" s="3"/>
      <c r="B13" s="146"/>
      <c r="C13" s="146"/>
      <c r="D13" s="146"/>
      <c r="E13" s="146"/>
      <c r="F13" s="136"/>
    </row>
    <row r="14" spans="1:6" s="2" customFormat="1" ht="12">
      <c r="A14" s="1"/>
      <c r="B14" s="146"/>
      <c r="C14" s="139"/>
      <c r="D14" s="139"/>
      <c r="E14" s="147"/>
      <c r="F14" s="136"/>
    </row>
    <row r="15" spans="1:6" s="2" customFormat="1" ht="12">
      <c r="A15" s="3"/>
      <c r="B15" s="146"/>
      <c r="C15" s="146"/>
      <c r="D15" s="146"/>
      <c r="E15" s="147"/>
      <c r="F15" s="136"/>
    </row>
    <row r="16" spans="1:6" s="2" customFormat="1" ht="12">
      <c r="A16" s="3"/>
      <c r="B16" s="146"/>
      <c r="C16" s="146"/>
      <c r="D16" s="146"/>
      <c r="E16" s="147"/>
      <c r="F16" s="136"/>
    </row>
    <row r="17" spans="1:6" s="2" customFormat="1" ht="12">
      <c r="A17" s="3"/>
      <c r="B17" s="146"/>
      <c r="C17" s="146"/>
      <c r="D17" s="146"/>
      <c r="E17" s="147"/>
      <c r="F17" s="136"/>
    </row>
    <row r="18" spans="1:6" s="2" customFormat="1" ht="12">
      <c r="A18" s="3"/>
      <c r="B18" s="146"/>
      <c r="C18" s="146"/>
      <c r="D18" s="146"/>
      <c r="E18" s="147"/>
      <c r="F18" s="136"/>
    </row>
    <row r="19" spans="1:6" s="2" customFormat="1" ht="12">
      <c r="A19" s="3"/>
      <c r="B19" s="146"/>
      <c r="C19" s="146"/>
      <c r="D19" s="146"/>
      <c r="E19" s="147"/>
      <c r="F19" s="136"/>
    </row>
    <row r="20" spans="1:6" ht="20.25" customHeight="1">
      <c r="A20" s="144" t="s">
        <v>65</v>
      </c>
      <c r="B20" s="137"/>
      <c r="C20" s="137"/>
      <c r="D20" s="137"/>
      <c r="E20" s="137"/>
      <c r="F20" s="134"/>
    </row>
    <row r="21" spans="1:6" ht="18.75" customHeight="1">
      <c r="A21" s="133"/>
      <c r="B21" s="137"/>
      <c r="C21" s="137"/>
      <c r="D21" s="137"/>
      <c r="E21" s="137"/>
      <c r="F21" s="134"/>
    </row>
    <row r="22" spans="1:6" s="129" customFormat="1" ht="12.75">
      <c r="A22" s="127" t="s">
        <v>60</v>
      </c>
      <c r="B22" s="145"/>
      <c r="C22" s="145" t="s">
        <v>78</v>
      </c>
      <c r="D22" s="145"/>
      <c r="E22" s="145"/>
      <c r="F22" s="128" t="s">
        <v>60</v>
      </c>
    </row>
    <row r="23" spans="1:6" s="129" customFormat="1" ht="12.75">
      <c r="A23" s="130" t="s">
        <v>61</v>
      </c>
      <c r="B23" s="131" t="s">
        <v>62</v>
      </c>
      <c r="C23" s="131" t="s">
        <v>63</v>
      </c>
      <c r="D23" s="131"/>
      <c r="E23" s="131" t="s">
        <v>77</v>
      </c>
      <c r="F23" s="132" t="s">
        <v>83</v>
      </c>
    </row>
    <row r="24" spans="1:6" ht="12.75">
      <c r="A24" s="133"/>
      <c r="B24" s="137"/>
      <c r="C24" s="137"/>
      <c r="D24" s="137"/>
      <c r="E24" s="137"/>
      <c r="F24" s="134"/>
    </row>
    <row r="25" spans="1:6" s="2" customFormat="1" ht="12">
      <c r="A25" s="135" t="s">
        <v>64</v>
      </c>
      <c r="B25" s="146"/>
      <c r="C25" s="146"/>
      <c r="D25" s="146"/>
      <c r="E25" s="146"/>
      <c r="F25" s="136"/>
    </row>
    <row r="26" spans="1:6" s="2" customFormat="1" ht="12">
      <c r="A26" s="138"/>
      <c r="B26" s="146"/>
      <c r="C26" s="146"/>
      <c r="D26" s="146"/>
      <c r="E26" s="146"/>
      <c r="F26" s="136"/>
    </row>
    <row r="27" spans="1:6" s="2" customFormat="1" ht="12">
      <c r="A27" s="1"/>
      <c r="B27" s="146"/>
      <c r="C27" s="139"/>
      <c r="D27" s="139"/>
      <c r="E27" s="146"/>
      <c r="F27" s="136"/>
    </row>
    <row r="28" spans="1:6" s="2" customFormat="1" ht="12">
      <c r="A28" s="1"/>
      <c r="B28" s="146"/>
      <c r="C28" s="148"/>
      <c r="D28" s="148"/>
      <c r="E28" s="146"/>
      <c r="F28" s="136"/>
    </row>
    <row r="29" spans="1:6" s="2" customFormat="1" ht="12">
      <c r="A29" s="135" t="s">
        <v>64</v>
      </c>
      <c r="B29" s="146"/>
      <c r="C29" s="148"/>
      <c r="D29" s="148"/>
      <c r="E29" s="146"/>
      <c r="F29" s="136"/>
    </row>
    <row r="30" spans="1:6" s="2" customFormat="1" ht="12">
      <c r="A30" s="3"/>
      <c r="B30" s="146"/>
      <c r="C30" s="148"/>
      <c r="D30" s="148"/>
      <c r="E30" s="146"/>
      <c r="F30" s="136"/>
    </row>
    <row r="31" spans="1:6" s="2" customFormat="1" ht="12">
      <c r="A31" s="1"/>
      <c r="B31" s="146"/>
      <c r="C31" s="139"/>
      <c r="D31" s="139"/>
      <c r="E31" s="146"/>
      <c r="F31" s="136"/>
    </row>
    <row r="32" spans="1:6" s="2" customFormat="1" ht="12">
      <c r="A32" s="3"/>
      <c r="B32" s="146"/>
      <c r="C32" s="146"/>
      <c r="D32" s="146"/>
      <c r="E32" s="146"/>
      <c r="F32" s="136"/>
    </row>
    <row r="33" spans="1:6" s="2" customFormat="1" ht="12">
      <c r="A33" s="3"/>
      <c r="B33" s="146"/>
      <c r="C33" s="146"/>
      <c r="D33" s="146"/>
      <c r="E33" s="146"/>
      <c r="F33" s="136"/>
    </row>
    <row r="34" spans="1:6" s="2" customFormat="1" ht="12">
      <c r="A34" s="3"/>
      <c r="B34" s="146"/>
      <c r="C34" s="146"/>
      <c r="D34" s="146"/>
      <c r="E34" s="146"/>
      <c r="F34" s="136"/>
    </row>
    <row r="35" spans="1:6" s="2" customFormat="1" ht="12">
      <c r="A35" s="3"/>
      <c r="B35" s="146"/>
      <c r="C35" s="146"/>
      <c r="D35" s="146"/>
      <c r="E35" s="146"/>
      <c r="F35" s="136"/>
    </row>
    <row r="36" spans="1:6" s="2" customFormat="1" ht="12">
      <c r="A36" s="3"/>
      <c r="B36" s="146"/>
      <c r="C36" s="146"/>
      <c r="D36" s="146"/>
      <c r="E36" s="146"/>
      <c r="F36" s="136"/>
    </row>
    <row r="37" spans="1:6" s="2" customFormat="1" ht="12">
      <c r="A37" s="3"/>
      <c r="B37" s="146"/>
      <c r="C37" s="146"/>
      <c r="D37" s="146"/>
      <c r="E37" s="146"/>
      <c r="F37" s="136"/>
    </row>
    <row r="38" spans="1:6" s="2" customFormat="1" ht="12">
      <c r="A38" s="3"/>
      <c r="B38" s="146"/>
      <c r="C38" s="146"/>
      <c r="D38" s="146"/>
      <c r="E38" s="146"/>
      <c r="F38" s="136"/>
    </row>
    <row r="39" spans="1:6" s="2" customFormat="1" ht="12">
      <c r="A39" s="3"/>
      <c r="B39" s="146"/>
      <c r="C39" s="146"/>
      <c r="D39" s="146"/>
      <c r="E39" s="146"/>
      <c r="F39" s="136"/>
    </row>
    <row r="40" spans="1:6" s="2" customFormat="1" ht="12">
      <c r="A40" s="3"/>
      <c r="B40" s="146"/>
      <c r="C40" s="146"/>
      <c r="D40" s="146"/>
      <c r="E40" s="146"/>
      <c r="F40" s="136"/>
    </row>
    <row r="41" spans="1:6" s="2" customFormat="1" ht="12">
      <c r="A41" s="3"/>
      <c r="B41" s="146"/>
      <c r="C41" s="146"/>
      <c r="D41" s="146"/>
      <c r="E41" s="146"/>
      <c r="F41" s="136"/>
    </row>
    <row r="42" spans="1:6" s="2" customFormat="1" ht="12">
      <c r="A42" s="3"/>
      <c r="B42" s="146"/>
      <c r="C42" s="146"/>
      <c r="D42" s="146"/>
      <c r="E42" s="146"/>
      <c r="F42" s="136"/>
    </row>
    <row r="43" spans="1:6" s="2" customFormat="1" ht="12">
      <c r="A43" s="3"/>
      <c r="B43" s="146"/>
      <c r="C43" s="146"/>
      <c r="D43" s="146"/>
      <c r="E43" s="146"/>
      <c r="F43" s="136"/>
    </row>
    <row r="44" spans="1:6" s="2" customFormat="1" ht="12">
      <c r="A44" s="3"/>
      <c r="B44" s="146"/>
      <c r="C44" s="146"/>
      <c r="D44" s="146"/>
      <c r="E44" s="146"/>
      <c r="F44" s="136"/>
    </row>
    <row r="45" spans="1:6" s="2" customFormat="1" ht="12">
      <c r="A45" s="3"/>
      <c r="B45" s="146"/>
      <c r="C45" s="146"/>
      <c r="D45" s="146"/>
      <c r="E45" s="146"/>
      <c r="F45" s="136"/>
    </row>
    <row r="46" spans="1:6" s="2" customFormat="1" ht="12">
      <c r="A46" s="3"/>
      <c r="B46" s="146"/>
      <c r="C46" s="146"/>
      <c r="D46" s="146"/>
      <c r="E46" s="146"/>
      <c r="F46" s="136"/>
    </row>
    <row r="47" spans="1:6" s="2" customFormat="1" ht="12">
      <c r="A47" s="3"/>
      <c r="B47" s="146"/>
      <c r="C47" s="146"/>
      <c r="D47" s="146"/>
      <c r="E47" s="146"/>
      <c r="F47" s="136"/>
    </row>
    <row r="48" spans="1:6" s="2" customFormat="1" ht="12">
      <c r="A48" s="3"/>
      <c r="B48" s="146"/>
      <c r="C48" s="146"/>
      <c r="D48" s="146"/>
      <c r="E48" s="146"/>
      <c r="F48" s="136"/>
    </row>
    <row r="49" spans="1:6" s="2" customFormat="1" ht="12">
      <c r="A49" s="3"/>
      <c r="B49" s="146"/>
      <c r="C49" s="146"/>
      <c r="D49" s="146"/>
      <c r="E49" s="146"/>
      <c r="F49" s="136"/>
    </row>
    <row r="50" spans="1:6" ht="12.75">
      <c r="A50" s="149"/>
      <c r="B50" s="150"/>
      <c r="C50" s="150"/>
      <c r="D50" s="150"/>
      <c r="E50" s="150"/>
      <c r="F50" s="151"/>
    </row>
  </sheetData>
  <sheetProtection/>
  <mergeCells count="1">
    <mergeCell ref="A1:F1"/>
  </mergeCells>
  <printOptions horizontalCentered="1"/>
  <pageMargins left="0" right="0" top="0.75" bottom="0.75" header="0.5" footer="0.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Budget</dc:creator>
  <cp:keywords/>
  <dc:description/>
  <cp:lastModifiedBy>Bream, Joseph</cp:lastModifiedBy>
  <cp:lastPrinted>2011-08-16T13:35:21Z</cp:lastPrinted>
  <dcterms:created xsi:type="dcterms:W3CDTF">1998-08-05T18:10:44Z</dcterms:created>
  <dcterms:modified xsi:type="dcterms:W3CDTF">2022-07-08T13:03:04Z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0x010100A2441F7BC167024B9A752DB18B2AE9FE</vt:lpwstr>
  </property>
  <property fmtid="{D5CDD505-2E9C-101B-9397-08002B2CF9AE}" pid="3" name="Owner">
    <vt:lpwstr>GBO</vt:lpwstr>
  </property>
  <property fmtid="{D5CDD505-2E9C-101B-9397-08002B2CF9AE}" pid="4" name="xd_Signature">
    <vt:lpwstr/>
  </property>
  <property fmtid="{D5CDD505-2E9C-101B-9397-08002B2CF9AE}" pid="5" name="Order">
    <vt:lpwstr>37800.0000000000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